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X:\563\IB.SH Produkte 561 gesamt\IB.SH Mittelstands- und IB.SH Mikrokredit\Zinsrechner\"/>
    </mc:Choice>
  </mc:AlternateContent>
  <xr:revisionPtr revIDLastSave="0" documentId="13_ncr:1_{5D80864F-547B-4199-82AE-2C6DEF2C62D6}" xr6:coauthVersionLast="47" xr6:coauthVersionMax="47" xr10:uidLastSave="{00000000-0000-0000-0000-000000000000}"/>
  <workbookProtection workbookAlgorithmName="SHA-512" workbookHashValue="gc//J7uXAT0A9wS6YDCg3gn1Y9cq5xIgR1E1NTYGhYto9s91eX/XW46H+52Kz7OL7FGRopmOm45IO5Vil35p6Q==" workbookSaltValue="I8DXxs94+RV2QNg8YRlinw==" workbookSpinCount="100000" lockStructure="1"/>
  <bookViews>
    <workbookView xWindow="-28920" yWindow="-1200" windowWidth="29040" windowHeight="17520" xr2:uid="{00000000-000D-0000-FFFF-FFFF00000000}"/>
  </bookViews>
  <sheets>
    <sheet name="IB.SH Mikrokredit" sheetId="1" r:id="rId1"/>
    <sheet name="Umrechnungen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2" l="1"/>
  <c r="I18" i="2" s="1"/>
  <c r="G19" i="2" s="1"/>
  <c r="H19" i="2" s="1"/>
  <c r="I359" i="2" l="1"/>
  <c r="G359" i="2" s="1"/>
  <c r="I333" i="2"/>
  <c r="I306" i="2"/>
  <c r="I307" i="2" s="1"/>
  <c r="I278" i="2"/>
  <c r="I249" i="2"/>
  <c r="G249" i="2" s="1"/>
  <c r="I219" i="2"/>
  <c r="G220" i="2" s="1"/>
  <c r="H220" i="2" s="1"/>
  <c r="I188" i="2"/>
  <c r="I156" i="2"/>
  <c r="G157" i="2" s="1"/>
  <c r="H157" i="2" s="1"/>
  <c r="I89" i="2"/>
  <c r="I123" i="2"/>
  <c r="G123" i="2" s="1"/>
  <c r="I54" i="2"/>
  <c r="G55" i="2" s="1"/>
  <c r="H55" i="2" s="1"/>
  <c r="I19" i="2"/>
  <c r="G18" i="2"/>
  <c r="H359" i="2" l="1"/>
  <c r="M13" i="2"/>
  <c r="H249" i="2"/>
  <c r="I360" i="2"/>
  <c r="G360" i="2"/>
  <c r="G333" i="2"/>
  <c r="I334" i="2"/>
  <c r="G334" i="2"/>
  <c r="H334" i="2" s="1"/>
  <c r="I308" i="2"/>
  <c r="G308" i="2"/>
  <c r="H308" i="2" s="1"/>
  <c r="G250" i="2"/>
  <c r="H250" i="2" s="1"/>
  <c r="I250" i="2"/>
  <c r="I251" i="2" s="1"/>
  <c r="G307" i="2"/>
  <c r="H307" i="2" s="1"/>
  <c r="G306" i="2"/>
  <c r="I279" i="2"/>
  <c r="G279" i="2"/>
  <c r="H279" i="2" s="1"/>
  <c r="G278" i="2"/>
  <c r="H278" i="2" s="1"/>
  <c r="I220" i="2"/>
  <c r="G219" i="2"/>
  <c r="G189" i="2"/>
  <c r="H189" i="2" s="1"/>
  <c r="I189" i="2"/>
  <c r="G188" i="2"/>
  <c r="H123" i="2"/>
  <c r="G54" i="2"/>
  <c r="H54" i="2" s="1"/>
  <c r="I55" i="2"/>
  <c r="I56" i="2" s="1"/>
  <c r="I157" i="2"/>
  <c r="G156" i="2"/>
  <c r="G124" i="2"/>
  <c r="H124" i="2" s="1"/>
  <c r="I124" i="2"/>
  <c r="H18" i="2"/>
  <c r="G20" i="2"/>
  <c r="H20" i="2" s="1"/>
  <c r="I20" i="2"/>
  <c r="H306" i="2" l="1"/>
  <c r="M11" i="2"/>
  <c r="H188" i="2"/>
  <c r="H333" i="2"/>
  <c r="M12" i="2"/>
  <c r="H219" i="2"/>
  <c r="H360" i="2"/>
  <c r="I361" i="2"/>
  <c r="G361" i="2"/>
  <c r="H361" i="2" s="1"/>
  <c r="I335" i="2"/>
  <c r="G335" i="2"/>
  <c r="G251" i="2"/>
  <c r="H251" i="2" s="1"/>
  <c r="G309" i="2"/>
  <c r="I309" i="2"/>
  <c r="G280" i="2"/>
  <c r="H280" i="2" s="1"/>
  <c r="I280" i="2"/>
  <c r="G252" i="2"/>
  <c r="H252" i="2" s="1"/>
  <c r="I252" i="2"/>
  <c r="G221" i="2"/>
  <c r="H221" i="2" s="1"/>
  <c r="I221" i="2"/>
  <c r="G56" i="2"/>
  <c r="H56" i="2" s="1"/>
  <c r="I190" i="2"/>
  <c r="G190" i="2"/>
  <c r="H190" i="2" s="1"/>
  <c r="H156" i="2"/>
  <c r="G158" i="2"/>
  <c r="H158" i="2" s="1"/>
  <c r="I158" i="2"/>
  <c r="I125" i="2"/>
  <c r="G125" i="2"/>
  <c r="H125" i="2" s="1"/>
  <c r="G57" i="2"/>
  <c r="I57" i="2"/>
  <c r="G21" i="2"/>
  <c r="I21" i="2"/>
  <c r="H335" i="2" l="1"/>
  <c r="H309" i="2"/>
  <c r="G362" i="2"/>
  <c r="I362" i="2"/>
  <c r="G336" i="2"/>
  <c r="H336" i="2" s="1"/>
  <c r="I336" i="2"/>
  <c r="I310" i="2"/>
  <c r="G310" i="2"/>
  <c r="H310" i="2" s="1"/>
  <c r="I281" i="2"/>
  <c r="G281" i="2"/>
  <c r="H281" i="2" s="1"/>
  <c r="I253" i="2"/>
  <c r="G253" i="2"/>
  <c r="H253" i="2" s="1"/>
  <c r="G222" i="2"/>
  <c r="H222" i="2" s="1"/>
  <c r="I222" i="2"/>
  <c r="I191" i="2"/>
  <c r="G191" i="2"/>
  <c r="H191" i="2" s="1"/>
  <c r="G126" i="2"/>
  <c r="H126" i="2" s="1"/>
  <c r="I126" i="2"/>
  <c r="I159" i="2"/>
  <c r="G159" i="2"/>
  <c r="G58" i="2"/>
  <c r="H58" i="2" s="1"/>
  <c r="I58" i="2"/>
  <c r="H57" i="2"/>
  <c r="G22" i="2"/>
  <c r="H22" i="2" s="1"/>
  <c r="I22" i="2"/>
  <c r="H21" i="2"/>
  <c r="M9" i="2" l="1"/>
  <c r="H362" i="2"/>
  <c r="G363" i="2"/>
  <c r="H363" i="2" s="1"/>
  <c r="I363" i="2"/>
  <c r="I337" i="2"/>
  <c r="G337" i="2"/>
  <c r="I311" i="2"/>
  <c r="G311" i="2"/>
  <c r="H311" i="2" s="1"/>
  <c r="G282" i="2"/>
  <c r="I282" i="2"/>
  <c r="I254" i="2"/>
  <c r="G254" i="2"/>
  <c r="I223" i="2"/>
  <c r="G223" i="2"/>
  <c r="H223" i="2" s="1"/>
  <c r="G192" i="2"/>
  <c r="I192" i="2"/>
  <c r="H159" i="2"/>
  <c r="G160" i="2"/>
  <c r="H160" i="2" s="1"/>
  <c r="I160" i="2"/>
  <c r="I127" i="2"/>
  <c r="G127" i="2"/>
  <c r="H127" i="2" s="1"/>
  <c r="I59" i="2"/>
  <c r="G59" i="2"/>
  <c r="I23" i="2"/>
  <c r="G23" i="2"/>
  <c r="H254" i="2" l="1"/>
  <c r="H337" i="2"/>
  <c r="H282" i="2"/>
  <c r="G364" i="2"/>
  <c r="H364" i="2" s="1"/>
  <c r="I364" i="2"/>
  <c r="H192" i="2"/>
  <c r="G338" i="2"/>
  <c r="H338" i="2" s="1"/>
  <c r="I338" i="2"/>
  <c r="I312" i="2"/>
  <c r="G312" i="2"/>
  <c r="G283" i="2"/>
  <c r="H283" i="2" s="1"/>
  <c r="I283" i="2"/>
  <c r="G255" i="2"/>
  <c r="H255" i="2" s="1"/>
  <c r="I255" i="2"/>
  <c r="I224" i="2"/>
  <c r="G224" i="2"/>
  <c r="H224" i="2" s="1"/>
  <c r="I193" i="2"/>
  <c r="G193" i="2"/>
  <c r="H193" i="2" s="1"/>
  <c r="I128" i="2"/>
  <c r="G128" i="2"/>
  <c r="I161" i="2"/>
  <c r="G161" i="2"/>
  <c r="H161" i="2" s="1"/>
  <c r="H59" i="2"/>
  <c r="G60" i="2"/>
  <c r="H60" i="2" s="1"/>
  <c r="I60" i="2"/>
  <c r="H23" i="2"/>
  <c r="I24" i="2"/>
  <c r="G24" i="2"/>
  <c r="H24" i="2" s="1"/>
  <c r="M8" i="2" l="1"/>
  <c r="H312" i="2"/>
  <c r="G365" i="2"/>
  <c r="I365" i="2"/>
  <c r="G339" i="2"/>
  <c r="I339" i="2"/>
  <c r="I313" i="2"/>
  <c r="G313" i="2"/>
  <c r="H313" i="2" s="1"/>
  <c r="G284" i="2"/>
  <c r="H284" i="2" s="1"/>
  <c r="I284" i="2"/>
  <c r="I256" i="2"/>
  <c r="G256" i="2"/>
  <c r="H256" i="2" s="1"/>
  <c r="G225" i="2"/>
  <c r="I225" i="2"/>
  <c r="I194" i="2"/>
  <c r="G194" i="2"/>
  <c r="H194" i="2" s="1"/>
  <c r="G162" i="2"/>
  <c r="H162" i="2" s="1"/>
  <c r="I162" i="2"/>
  <c r="H128" i="2"/>
  <c r="I129" i="2"/>
  <c r="G129" i="2"/>
  <c r="H129" i="2" s="1"/>
  <c r="I61" i="2"/>
  <c r="G61" i="2"/>
  <c r="H61" i="2" s="1"/>
  <c r="I25" i="2"/>
  <c r="G25" i="2"/>
  <c r="H25" i="2" s="1"/>
  <c r="M7" i="2" l="1"/>
  <c r="I366" i="2"/>
  <c r="G366" i="2"/>
  <c r="H366" i="2" s="1"/>
  <c r="H365" i="2"/>
  <c r="H225" i="2"/>
  <c r="H339" i="2"/>
  <c r="I340" i="2"/>
  <c r="G340" i="2"/>
  <c r="H340" i="2" s="1"/>
  <c r="G314" i="2"/>
  <c r="H314" i="2" s="1"/>
  <c r="I314" i="2"/>
  <c r="G285" i="2"/>
  <c r="H285" i="2" s="1"/>
  <c r="I285" i="2"/>
  <c r="I257" i="2"/>
  <c r="G257" i="2"/>
  <c r="H257" i="2" s="1"/>
  <c r="I226" i="2"/>
  <c r="G226" i="2"/>
  <c r="H226" i="2" s="1"/>
  <c r="G195" i="2"/>
  <c r="I195" i="2"/>
  <c r="I163" i="2"/>
  <c r="G163" i="2"/>
  <c r="I130" i="2"/>
  <c r="G130" i="2"/>
  <c r="H130" i="2" s="1"/>
  <c r="I62" i="2"/>
  <c r="G62" i="2"/>
  <c r="H62" i="2" s="1"/>
  <c r="I26" i="2"/>
  <c r="G26" i="2"/>
  <c r="I367" i="2" l="1"/>
  <c r="G367" i="2"/>
  <c r="H367" i="2" s="1"/>
  <c r="H195" i="2"/>
  <c r="I341" i="2"/>
  <c r="G341" i="2"/>
  <c r="H341" i="2" s="1"/>
  <c r="G315" i="2"/>
  <c r="I315" i="2"/>
  <c r="I286" i="2"/>
  <c r="G286" i="2"/>
  <c r="H286" i="2" s="1"/>
  <c r="G258" i="2"/>
  <c r="H258" i="2" s="1"/>
  <c r="I258" i="2"/>
  <c r="G227" i="2"/>
  <c r="H227" i="2" s="1"/>
  <c r="I227" i="2"/>
  <c r="G196" i="2"/>
  <c r="H196" i="2" s="1"/>
  <c r="I196" i="2"/>
  <c r="H163" i="2"/>
  <c r="M6" i="2"/>
  <c r="I164" i="2"/>
  <c r="G164" i="2"/>
  <c r="I131" i="2"/>
  <c r="G131" i="2"/>
  <c r="G63" i="2"/>
  <c r="H63" i="2" s="1"/>
  <c r="I63" i="2"/>
  <c r="H26" i="2"/>
  <c r="I27" i="2"/>
  <c r="G27" i="2"/>
  <c r="H27" i="2" s="1"/>
  <c r="H315" i="2" l="1"/>
  <c r="G368" i="2"/>
  <c r="H368" i="2" s="1"/>
  <c r="I368" i="2"/>
  <c r="G342" i="2"/>
  <c r="I342" i="2"/>
  <c r="G316" i="2"/>
  <c r="H316" i="2" s="1"/>
  <c r="I316" i="2"/>
  <c r="G287" i="2"/>
  <c r="H287" i="2" s="1"/>
  <c r="I287" i="2"/>
  <c r="G259" i="2"/>
  <c r="H259" i="2" s="1"/>
  <c r="I259" i="2"/>
  <c r="G228" i="2"/>
  <c r="I228" i="2"/>
  <c r="G197" i="2"/>
  <c r="H197" i="2" s="1"/>
  <c r="I197" i="2"/>
  <c r="H164" i="2"/>
  <c r="G165" i="2"/>
  <c r="H165" i="2" s="1"/>
  <c r="I165" i="2"/>
  <c r="H131" i="2"/>
  <c r="M5" i="2"/>
  <c r="I132" i="2"/>
  <c r="G132" i="2"/>
  <c r="I64" i="2"/>
  <c r="G64" i="2"/>
  <c r="I28" i="2"/>
  <c r="G28" i="2"/>
  <c r="H28" i="2" s="1"/>
  <c r="G369" i="2" l="1"/>
  <c r="H369" i="2" s="1"/>
  <c r="I369" i="2"/>
  <c r="H342" i="2"/>
  <c r="H228" i="2"/>
  <c r="I343" i="2"/>
  <c r="G343" i="2"/>
  <c r="H343" i="2" s="1"/>
  <c r="I317" i="2"/>
  <c r="G317" i="2"/>
  <c r="H317" i="2" s="1"/>
  <c r="G288" i="2"/>
  <c r="H288" i="2" s="1"/>
  <c r="I288" i="2"/>
  <c r="I260" i="2"/>
  <c r="G260" i="2"/>
  <c r="H260" i="2" s="1"/>
  <c r="I229" i="2"/>
  <c r="G229" i="2"/>
  <c r="H229" i="2" s="1"/>
  <c r="I198" i="2"/>
  <c r="G198" i="2"/>
  <c r="H198" i="2" s="1"/>
  <c r="I166" i="2"/>
  <c r="G166" i="2"/>
  <c r="H166" i="2" s="1"/>
  <c r="H132" i="2"/>
  <c r="I133" i="2"/>
  <c r="G133" i="2"/>
  <c r="H133" i="2" s="1"/>
  <c r="H64" i="2"/>
  <c r="M3" i="2"/>
  <c r="G65" i="2"/>
  <c r="I65" i="2"/>
  <c r="I29" i="2"/>
  <c r="G29" i="2"/>
  <c r="I370" i="2" l="1"/>
  <c r="G370" i="2"/>
  <c r="H370" i="2" s="1"/>
  <c r="I344" i="2"/>
  <c r="G344" i="2"/>
  <c r="H344" i="2" s="1"/>
  <c r="G318" i="2"/>
  <c r="I289" i="2"/>
  <c r="G289" i="2"/>
  <c r="H289" i="2" s="1"/>
  <c r="G261" i="2"/>
  <c r="G230" i="2"/>
  <c r="I230" i="2"/>
  <c r="I199" i="2"/>
  <c r="G199" i="2"/>
  <c r="I167" i="2"/>
  <c r="G167" i="2"/>
  <c r="I134" i="2"/>
  <c r="G134" i="2"/>
  <c r="G66" i="2"/>
  <c r="H65" i="2"/>
  <c r="H29" i="2"/>
  <c r="M2" i="2"/>
  <c r="G30" i="2"/>
  <c r="H199" i="2" l="1"/>
  <c r="H230" i="2"/>
  <c r="G371" i="2"/>
  <c r="G345" i="2"/>
  <c r="G290" i="2"/>
  <c r="G231" i="2"/>
  <c r="G200" i="2"/>
  <c r="H167" i="2"/>
  <c r="G168" i="2"/>
  <c r="N13" i="2" l="1"/>
  <c r="I18" i="1" l="1"/>
  <c r="I14" i="1"/>
  <c r="H2" i="2" l="1"/>
  <c r="F383" i="2" l="1"/>
  <c r="F375" i="2"/>
  <c r="F382" i="2"/>
  <c r="F374" i="2"/>
  <c r="F381" i="2"/>
  <c r="F373" i="2"/>
  <c r="F376" i="2"/>
  <c r="F380" i="2"/>
  <c r="F372" i="2"/>
  <c r="F379" i="2"/>
  <c r="F371" i="2"/>
  <c r="F378" i="2"/>
  <c r="F377" i="2"/>
  <c r="F356" i="2"/>
  <c r="F348" i="2"/>
  <c r="F351" i="2"/>
  <c r="F350" i="2"/>
  <c r="F349" i="2"/>
  <c r="F355" i="2"/>
  <c r="F347" i="2"/>
  <c r="F357" i="2"/>
  <c r="F354" i="2"/>
  <c r="F346" i="2"/>
  <c r="F352" i="2"/>
  <c r="F358" i="2"/>
  <c r="F353" i="2"/>
  <c r="F345" i="2"/>
  <c r="F332" i="2"/>
  <c r="F331" i="2"/>
  <c r="F323" i="2"/>
  <c r="F324" i="2"/>
  <c r="F330" i="2"/>
  <c r="F322" i="2"/>
  <c r="F321" i="2"/>
  <c r="F328" i="2"/>
  <c r="F320" i="2"/>
  <c r="F319" i="2"/>
  <c r="F329" i="2"/>
  <c r="F327" i="2"/>
  <c r="F326" i="2"/>
  <c r="F318" i="2"/>
  <c r="F325" i="2"/>
  <c r="F305" i="2"/>
  <c r="F297" i="2"/>
  <c r="F298" i="2"/>
  <c r="F304" i="2"/>
  <c r="F296" i="2"/>
  <c r="F291" i="2"/>
  <c r="F303" i="2"/>
  <c r="F295" i="2"/>
  <c r="F302" i="2"/>
  <c r="F294" i="2"/>
  <c r="F299" i="2"/>
  <c r="F301" i="2"/>
  <c r="F293" i="2"/>
  <c r="F300" i="2"/>
  <c r="F292" i="2"/>
  <c r="F290" i="2"/>
  <c r="F277" i="2"/>
  <c r="F269" i="2"/>
  <c r="F261" i="2"/>
  <c r="F272" i="2"/>
  <c r="F263" i="2"/>
  <c r="F276" i="2"/>
  <c r="F268" i="2"/>
  <c r="F266" i="2"/>
  <c r="F264" i="2"/>
  <c r="F275" i="2"/>
  <c r="F267" i="2"/>
  <c r="F274" i="2"/>
  <c r="F273" i="2"/>
  <c r="F265" i="2"/>
  <c r="F271" i="2"/>
  <c r="F270" i="2"/>
  <c r="F262" i="2"/>
  <c r="F248" i="2"/>
  <c r="F240" i="2"/>
  <c r="F232" i="2"/>
  <c r="F242" i="2"/>
  <c r="F233" i="2"/>
  <c r="F247" i="2"/>
  <c r="F239" i="2"/>
  <c r="F231" i="2"/>
  <c r="F246" i="2"/>
  <c r="F238" i="2"/>
  <c r="F237" i="2"/>
  <c r="F245" i="2"/>
  <c r="F244" i="2"/>
  <c r="F236" i="2"/>
  <c r="F243" i="2"/>
  <c r="F235" i="2"/>
  <c r="F234" i="2"/>
  <c r="F241" i="2"/>
  <c r="F218" i="2"/>
  <c r="F210" i="2"/>
  <c r="F202" i="2"/>
  <c r="F217" i="2"/>
  <c r="F209" i="2"/>
  <c r="F201" i="2"/>
  <c r="F216" i="2"/>
  <c r="F208" i="2"/>
  <c r="F200" i="2"/>
  <c r="F203" i="2"/>
  <c r="F215" i="2"/>
  <c r="F207" i="2"/>
  <c r="F214" i="2"/>
  <c r="F206" i="2"/>
  <c r="F211" i="2"/>
  <c r="F213" i="2"/>
  <c r="F205" i="2"/>
  <c r="F204" i="2"/>
  <c r="F212" i="2"/>
  <c r="F187" i="2"/>
  <c r="F179" i="2"/>
  <c r="F171" i="2"/>
  <c r="F186" i="2"/>
  <c r="F178" i="2"/>
  <c r="F170" i="2"/>
  <c r="F185" i="2"/>
  <c r="F177" i="2"/>
  <c r="F169" i="2"/>
  <c r="F184" i="2"/>
  <c r="F176" i="2"/>
  <c r="F168" i="2"/>
  <c r="F172" i="2"/>
  <c r="F183" i="2"/>
  <c r="F175" i="2"/>
  <c r="F182" i="2"/>
  <c r="F174" i="2"/>
  <c r="F181" i="2"/>
  <c r="F173" i="2"/>
  <c r="F180" i="2"/>
  <c r="F155" i="2"/>
  <c r="F147" i="2"/>
  <c r="F139" i="2"/>
  <c r="F154" i="2"/>
  <c r="F146" i="2"/>
  <c r="F138" i="2"/>
  <c r="F153" i="2"/>
  <c r="F145" i="2"/>
  <c r="F137" i="2"/>
  <c r="F152" i="2"/>
  <c r="F144" i="2"/>
  <c r="F136" i="2"/>
  <c r="F149" i="2"/>
  <c r="F148" i="2"/>
  <c r="F151" i="2"/>
  <c r="F143" i="2"/>
  <c r="F135" i="2"/>
  <c r="I135" i="2" s="1"/>
  <c r="F141" i="2"/>
  <c r="F150" i="2"/>
  <c r="F142" i="2"/>
  <c r="F140" i="2"/>
  <c r="F122" i="2"/>
  <c r="F114" i="2"/>
  <c r="F106" i="2"/>
  <c r="F73" i="2"/>
  <c r="F81" i="2"/>
  <c r="F66" i="2"/>
  <c r="F71" i="2"/>
  <c r="F88" i="2"/>
  <c r="F121" i="2"/>
  <c r="F113" i="2"/>
  <c r="F105" i="2"/>
  <c r="F74" i="2"/>
  <c r="F82" i="2"/>
  <c r="F120" i="2"/>
  <c r="F112" i="2"/>
  <c r="F104" i="2"/>
  <c r="F67" i="2"/>
  <c r="F75" i="2"/>
  <c r="F83" i="2"/>
  <c r="F108" i="2"/>
  <c r="F79" i="2"/>
  <c r="F119" i="2"/>
  <c r="F111" i="2"/>
  <c r="F103" i="2"/>
  <c r="F68" i="2"/>
  <c r="F76" i="2"/>
  <c r="F84" i="2"/>
  <c r="F116" i="2"/>
  <c r="F118" i="2"/>
  <c r="F110" i="2"/>
  <c r="F102" i="2"/>
  <c r="F69" i="2"/>
  <c r="F77" i="2"/>
  <c r="F85" i="2"/>
  <c r="F87" i="2"/>
  <c r="F117" i="2"/>
  <c r="F109" i="2"/>
  <c r="F101" i="2"/>
  <c r="F70" i="2"/>
  <c r="F78" i="2"/>
  <c r="F86" i="2"/>
  <c r="F115" i="2"/>
  <c r="F107" i="2"/>
  <c r="F72" i="2"/>
  <c r="F80" i="2"/>
  <c r="F37" i="2"/>
  <c r="F45" i="2"/>
  <c r="F53" i="2"/>
  <c r="F36" i="2"/>
  <c r="F38" i="2"/>
  <c r="F46" i="2"/>
  <c r="F30" i="2"/>
  <c r="F32" i="2"/>
  <c r="F48" i="2"/>
  <c r="F51" i="2"/>
  <c r="F52" i="2"/>
  <c r="F31" i="2"/>
  <c r="F39" i="2"/>
  <c r="F47" i="2"/>
  <c r="F40" i="2"/>
  <c r="F43" i="2"/>
  <c r="F44" i="2"/>
  <c r="F33" i="2"/>
  <c r="F41" i="2"/>
  <c r="F49" i="2"/>
  <c r="F34" i="2"/>
  <c r="F42" i="2"/>
  <c r="F50" i="2"/>
  <c r="F35" i="2"/>
  <c r="D13" i="2"/>
  <c r="D12" i="2"/>
  <c r="D11" i="2"/>
  <c r="D10" i="2"/>
  <c r="D9" i="2"/>
  <c r="D8" i="2"/>
  <c r="D7" i="2"/>
  <c r="D6" i="2"/>
  <c r="D5" i="2"/>
  <c r="D4" i="2"/>
  <c r="D3" i="2"/>
  <c r="D2" i="2"/>
  <c r="I371" i="2" l="1"/>
  <c r="H371" i="2"/>
  <c r="I345" i="2"/>
  <c r="H345" i="2"/>
  <c r="I318" i="2"/>
  <c r="H318" i="2"/>
  <c r="I290" i="2"/>
  <c r="H290" i="2"/>
  <c r="I261" i="2"/>
  <c r="H261" i="2"/>
  <c r="I231" i="2"/>
  <c r="H231" i="2"/>
  <c r="I200" i="2"/>
  <c r="H200" i="2"/>
  <c r="I168" i="2"/>
  <c r="H168" i="2"/>
  <c r="I136" i="2"/>
  <c r="I137" i="2" s="1"/>
  <c r="I138" i="2" s="1"/>
  <c r="I139" i="2" s="1"/>
  <c r="I140" i="2" s="1"/>
  <c r="I141" i="2" s="1"/>
  <c r="I142" i="2" s="1"/>
  <c r="I143" i="2" s="1"/>
  <c r="I144" i="2" s="1"/>
  <c r="I145" i="2" s="1"/>
  <c r="I146" i="2" s="1"/>
  <c r="I147" i="2" s="1"/>
  <c r="I148" i="2" s="1"/>
  <c r="I149" i="2" s="1"/>
  <c r="I150" i="2" s="1"/>
  <c r="I151" i="2" s="1"/>
  <c r="I152" i="2" s="1"/>
  <c r="I153" i="2" s="1"/>
  <c r="I154" i="2" s="1"/>
  <c r="I155" i="2" s="1"/>
  <c r="H134" i="2"/>
  <c r="H66" i="2"/>
  <c r="I66" i="2"/>
  <c r="I16" i="1"/>
  <c r="D14" i="1"/>
  <c r="H30" i="2"/>
  <c r="I30" i="2"/>
  <c r="I372" i="2" l="1"/>
  <c r="G372" i="2"/>
  <c r="G346" i="2"/>
  <c r="I346" i="2"/>
  <c r="G319" i="2"/>
  <c r="H319" i="2" s="1"/>
  <c r="I319" i="2"/>
  <c r="G291" i="2"/>
  <c r="H291" i="2" s="1"/>
  <c r="I291" i="2"/>
  <c r="G262" i="2"/>
  <c r="H262" i="2" s="1"/>
  <c r="I262" i="2"/>
  <c r="I232" i="2"/>
  <c r="G232" i="2"/>
  <c r="I201" i="2"/>
  <c r="G201" i="2"/>
  <c r="H201" i="2" s="1"/>
  <c r="G169" i="2"/>
  <c r="I169" i="2"/>
  <c r="G135" i="2"/>
  <c r="I67" i="2"/>
  <c r="G67" i="2"/>
  <c r="I31" i="2"/>
  <c r="G31" i="2"/>
  <c r="H346" i="2" l="1"/>
  <c r="N12" i="2"/>
  <c r="H232" i="2"/>
  <c r="H372" i="2"/>
  <c r="I373" i="2"/>
  <c r="G373" i="2"/>
  <c r="H373" i="2" s="1"/>
  <c r="G347" i="2"/>
  <c r="I347" i="2"/>
  <c r="G320" i="2"/>
  <c r="I320" i="2"/>
  <c r="I292" i="2"/>
  <c r="G292" i="2"/>
  <c r="H292" i="2" s="1"/>
  <c r="I263" i="2"/>
  <c r="G263" i="2"/>
  <c r="H263" i="2" s="1"/>
  <c r="G233" i="2"/>
  <c r="H233" i="2" s="1"/>
  <c r="I233" i="2"/>
  <c r="I202" i="2"/>
  <c r="G202" i="2"/>
  <c r="H202" i="2" s="1"/>
  <c r="G170" i="2"/>
  <c r="H170" i="2" s="1"/>
  <c r="I170" i="2"/>
  <c r="H169" i="2"/>
  <c r="H135" i="2"/>
  <c r="G136" i="2"/>
  <c r="H136" i="2" s="1"/>
  <c r="H67" i="2"/>
  <c r="G68" i="2"/>
  <c r="H68" i="2" s="1"/>
  <c r="I68" i="2"/>
  <c r="H31" i="2"/>
  <c r="G32" i="2"/>
  <c r="H32" i="2" s="1"/>
  <c r="I32" i="2"/>
  <c r="H320" i="2" l="1"/>
  <c r="N11" i="2"/>
  <c r="G374" i="2"/>
  <c r="H374" i="2" s="1"/>
  <c r="I374" i="2"/>
  <c r="H347" i="2"/>
  <c r="I348" i="2"/>
  <c r="G348" i="2"/>
  <c r="H348" i="2" s="1"/>
  <c r="I321" i="2"/>
  <c r="G321" i="2"/>
  <c r="I293" i="2"/>
  <c r="G293" i="2"/>
  <c r="G264" i="2"/>
  <c r="H264" i="2" s="1"/>
  <c r="I264" i="2"/>
  <c r="I234" i="2"/>
  <c r="G234" i="2"/>
  <c r="H234" i="2" s="1"/>
  <c r="G203" i="2"/>
  <c r="H203" i="2" s="1"/>
  <c r="I203" i="2"/>
  <c r="G171" i="2"/>
  <c r="H171" i="2" s="1"/>
  <c r="I171" i="2"/>
  <c r="G137" i="2"/>
  <c r="H137" i="2" s="1"/>
  <c r="I69" i="2"/>
  <c r="G69" i="2"/>
  <c r="H69" i="2" s="1"/>
  <c r="G33" i="2"/>
  <c r="I33" i="2"/>
  <c r="G375" i="2" l="1"/>
  <c r="H375" i="2" s="1"/>
  <c r="I375" i="2"/>
  <c r="H293" i="2"/>
  <c r="N10" i="2"/>
  <c r="H321" i="2"/>
  <c r="I349" i="2"/>
  <c r="G349" i="2"/>
  <c r="G322" i="2"/>
  <c r="H322" i="2" s="1"/>
  <c r="I322" i="2"/>
  <c r="G294" i="2"/>
  <c r="I294" i="2"/>
  <c r="I265" i="2"/>
  <c r="G265" i="2"/>
  <c r="G235" i="2"/>
  <c r="H235" i="2" s="1"/>
  <c r="I235" i="2"/>
  <c r="I204" i="2"/>
  <c r="G204" i="2"/>
  <c r="H204" i="2" s="1"/>
  <c r="I172" i="2"/>
  <c r="G172" i="2"/>
  <c r="H172" i="2" s="1"/>
  <c r="G138" i="2"/>
  <c r="H138" i="2" s="1"/>
  <c r="G70" i="2"/>
  <c r="H70" i="2" s="1"/>
  <c r="I70" i="2"/>
  <c r="H33" i="2"/>
  <c r="G34" i="2"/>
  <c r="H34" i="2" s="1"/>
  <c r="I34" i="2"/>
  <c r="H294" i="2" l="1"/>
  <c r="H265" i="2"/>
  <c r="N9" i="2"/>
  <c r="G376" i="2"/>
  <c r="I376" i="2"/>
  <c r="H349" i="2"/>
  <c r="G350" i="2"/>
  <c r="H350" i="2" s="1"/>
  <c r="I350" i="2"/>
  <c r="G323" i="2"/>
  <c r="I323" i="2"/>
  <c r="I295" i="2"/>
  <c r="G295" i="2"/>
  <c r="H295" i="2" s="1"/>
  <c r="G266" i="2"/>
  <c r="I266" i="2"/>
  <c r="G236" i="2"/>
  <c r="I236" i="2"/>
  <c r="I205" i="2"/>
  <c r="G205" i="2"/>
  <c r="H205" i="2" s="1"/>
  <c r="G173" i="2"/>
  <c r="H173" i="2" s="1"/>
  <c r="I173" i="2"/>
  <c r="G139" i="2"/>
  <c r="H139" i="2" s="1"/>
  <c r="I71" i="2"/>
  <c r="G71" i="2"/>
  <c r="G35" i="2"/>
  <c r="H35" i="2" s="1"/>
  <c r="I35" i="2"/>
  <c r="H266" i="2" l="1"/>
  <c r="I377" i="2"/>
  <c r="G377" i="2"/>
  <c r="H377" i="2" s="1"/>
  <c r="H376" i="2"/>
  <c r="H323" i="2"/>
  <c r="H236" i="2"/>
  <c r="N8" i="2"/>
  <c r="I351" i="2"/>
  <c r="G351" i="2"/>
  <c r="I324" i="2"/>
  <c r="G324" i="2"/>
  <c r="H324" i="2" s="1"/>
  <c r="I296" i="2"/>
  <c r="G296" i="2"/>
  <c r="H296" i="2" s="1"/>
  <c r="G267" i="2"/>
  <c r="H267" i="2" s="1"/>
  <c r="I267" i="2"/>
  <c r="G237" i="2"/>
  <c r="I237" i="2"/>
  <c r="G206" i="2"/>
  <c r="I206" i="2"/>
  <c r="I174" i="2"/>
  <c r="G174" i="2"/>
  <c r="H174" i="2" s="1"/>
  <c r="G140" i="2"/>
  <c r="H140" i="2" s="1"/>
  <c r="H71" i="2"/>
  <c r="I72" i="2"/>
  <c r="G72" i="2"/>
  <c r="H72" i="2" s="1"/>
  <c r="G36" i="2"/>
  <c r="H36" i="2" s="1"/>
  <c r="I36" i="2"/>
  <c r="H237" i="2" l="1"/>
  <c r="H351" i="2"/>
  <c r="I378" i="2"/>
  <c r="G378" i="2"/>
  <c r="H206" i="2"/>
  <c r="N7" i="2"/>
  <c r="G352" i="2"/>
  <c r="H352" i="2" s="1"/>
  <c r="I352" i="2"/>
  <c r="I325" i="2"/>
  <c r="G325" i="2"/>
  <c r="I297" i="2"/>
  <c r="G297" i="2"/>
  <c r="H297" i="2" s="1"/>
  <c r="G268" i="2"/>
  <c r="H268" i="2" s="1"/>
  <c r="I268" i="2"/>
  <c r="I238" i="2"/>
  <c r="G238" i="2"/>
  <c r="H238" i="2" s="1"/>
  <c r="G207" i="2"/>
  <c r="I207" i="2"/>
  <c r="G175" i="2"/>
  <c r="I175" i="2"/>
  <c r="G141" i="2"/>
  <c r="H141" i="2" s="1"/>
  <c r="I73" i="2"/>
  <c r="G73" i="2"/>
  <c r="H73" i="2" s="1"/>
  <c r="G37" i="2"/>
  <c r="H37" i="2" s="1"/>
  <c r="I37" i="2"/>
  <c r="H207" i="2" l="1"/>
  <c r="H325" i="2"/>
  <c r="H378" i="2"/>
  <c r="G379" i="2"/>
  <c r="H379" i="2" s="1"/>
  <c r="I379" i="2"/>
  <c r="I353" i="2"/>
  <c r="G353" i="2"/>
  <c r="G326" i="2"/>
  <c r="H326" i="2" s="1"/>
  <c r="I326" i="2"/>
  <c r="G298" i="2"/>
  <c r="H298" i="2" s="1"/>
  <c r="I298" i="2"/>
  <c r="I269" i="2"/>
  <c r="G269" i="2"/>
  <c r="H269" i="2" s="1"/>
  <c r="I239" i="2"/>
  <c r="G239" i="2"/>
  <c r="H239" i="2" s="1"/>
  <c r="G208" i="2"/>
  <c r="H208" i="2" s="1"/>
  <c r="I208" i="2"/>
  <c r="G176" i="2"/>
  <c r="I176" i="2"/>
  <c r="H175" i="2"/>
  <c r="N6" i="2"/>
  <c r="G142" i="2"/>
  <c r="H142" i="2" s="1"/>
  <c r="G74" i="2"/>
  <c r="H74" i="2" s="1"/>
  <c r="I74" i="2"/>
  <c r="G38" i="2"/>
  <c r="H38" i="2" s="1"/>
  <c r="I38" i="2"/>
  <c r="H353" i="2" l="1"/>
  <c r="G380" i="2"/>
  <c r="H380" i="2" s="1"/>
  <c r="I380" i="2"/>
  <c r="G354" i="2"/>
  <c r="H354" i="2" s="1"/>
  <c r="I354" i="2"/>
  <c r="G327" i="2"/>
  <c r="H327" i="2" s="1"/>
  <c r="I327" i="2"/>
  <c r="I299" i="2"/>
  <c r="G299" i="2"/>
  <c r="H299" i="2" s="1"/>
  <c r="I270" i="2"/>
  <c r="G270" i="2"/>
  <c r="H270" i="2" s="1"/>
  <c r="G240" i="2"/>
  <c r="I240" i="2"/>
  <c r="I209" i="2"/>
  <c r="G209" i="2"/>
  <c r="H209" i="2" s="1"/>
  <c r="G177" i="2"/>
  <c r="H177" i="2" s="1"/>
  <c r="I177" i="2"/>
  <c r="H176" i="2"/>
  <c r="G143" i="2"/>
  <c r="G75" i="2"/>
  <c r="H75" i="2" s="1"/>
  <c r="I75" i="2"/>
  <c r="G39" i="2"/>
  <c r="H39" i="2" s="1"/>
  <c r="I39" i="2"/>
  <c r="G381" i="2" l="1"/>
  <c r="H381" i="2" s="1"/>
  <c r="I381" i="2"/>
  <c r="H240" i="2"/>
  <c r="G355" i="2"/>
  <c r="I355" i="2"/>
  <c r="G328" i="2"/>
  <c r="H328" i="2" s="1"/>
  <c r="I328" i="2"/>
  <c r="I300" i="2"/>
  <c r="G300" i="2"/>
  <c r="H300" i="2" s="1"/>
  <c r="G271" i="2"/>
  <c r="H271" i="2" s="1"/>
  <c r="I271" i="2"/>
  <c r="G241" i="2"/>
  <c r="H241" i="2" s="1"/>
  <c r="I241" i="2"/>
  <c r="G210" i="2"/>
  <c r="I210" i="2"/>
  <c r="I178" i="2"/>
  <c r="G178" i="2"/>
  <c r="H143" i="2"/>
  <c r="N5" i="2"/>
  <c r="G144" i="2"/>
  <c r="G90" i="2"/>
  <c r="H90" i="2" s="1"/>
  <c r="G89" i="2"/>
  <c r="I90" i="2"/>
  <c r="G76" i="2"/>
  <c r="I76" i="2"/>
  <c r="G40" i="2"/>
  <c r="H40" i="2" s="1"/>
  <c r="I40" i="2"/>
  <c r="H355" i="2" l="1"/>
  <c r="I382" i="2"/>
  <c r="G382" i="2"/>
  <c r="H382" i="2" s="1"/>
  <c r="H210" i="2"/>
  <c r="I356" i="2"/>
  <c r="G356" i="2"/>
  <c r="H356" i="2" s="1"/>
  <c r="I329" i="2"/>
  <c r="G329" i="2"/>
  <c r="H329" i="2" s="1"/>
  <c r="G301" i="2"/>
  <c r="H301" i="2" s="1"/>
  <c r="I301" i="2"/>
  <c r="G272" i="2"/>
  <c r="H272" i="2" s="1"/>
  <c r="I272" i="2"/>
  <c r="I242" i="2"/>
  <c r="G242" i="2"/>
  <c r="H242" i="2" s="1"/>
  <c r="I211" i="2"/>
  <c r="G211" i="2"/>
  <c r="H211" i="2" s="1"/>
  <c r="G179" i="2"/>
  <c r="H179" i="2" s="1"/>
  <c r="I179" i="2"/>
  <c r="H178" i="2"/>
  <c r="H144" i="2"/>
  <c r="H89" i="2"/>
  <c r="G91" i="2"/>
  <c r="H91" i="2" s="1"/>
  <c r="I91" i="2"/>
  <c r="G145" i="2"/>
  <c r="H145" i="2" s="1"/>
  <c r="H76" i="2"/>
  <c r="N3" i="2"/>
  <c r="I77" i="2"/>
  <c r="G77" i="2"/>
  <c r="G41" i="2"/>
  <c r="I41" i="2"/>
  <c r="G383" i="2" l="1"/>
  <c r="I383" i="2"/>
  <c r="G357" i="2"/>
  <c r="H357" i="2" s="1"/>
  <c r="I357" i="2"/>
  <c r="G330" i="2"/>
  <c r="H330" i="2" s="1"/>
  <c r="I330" i="2"/>
  <c r="I302" i="2"/>
  <c r="G302" i="2"/>
  <c r="H302" i="2" s="1"/>
  <c r="I273" i="2"/>
  <c r="G273" i="2"/>
  <c r="H273" i="2" s="1"/>
  <c r="G243" i="2"/>
  <c r="H243" i="2" s="1"/>
  <c r="I243" i="2"/>
  <c r="G212" i="2"/>
  <c r="I212" i="2"/>
  <c r="I180" i="2"/>
  <c r="G180" i="2"/>
  <c r="G146" i="2"/>
  <c r="H146" i="2" s="1"/>
  <c r="G92" i="2"/>
  <c r="H92" i="2" s="1"/>
  <c r="I92" i="2"/>
  <c r="H77" i="2"/>
  <c r="G78" i="2"/>
  <c r="H78" i="2" s="1"/>
  <c r="I78" i="2"/>
  <c r="H41" i="2"/>
  <c r="N2" i="2"/>
  <c r="D16" i="1" s="1"/>
  <c r="G42" i="2"/>
  <c r="I42" i="2"/>
  <c r="H212" i="2" l="1"/>
  <c r="H383" i="2"/>
  <c r="O13" i="2"/>
  <c r="G358" i="2"/>
  <c r="I358" i="2"/>
  <c r="G331" i="2"/>
  <c r="H331" i="2" s="1"/>
  <c r="I331" i="2"/>
  <c r="G303" i="2"/>
  <c r="H303" i="2" s="1"/>
  <c r="I303" i="2"/>
  <c r="I274" i="2"/>
  <c r="G274" i="2"/>
  <c r="H274" i="2" s="1"/>
  <c r="I244" i="2"/>
  <c r="G244" i="2"/>
  <c r="H244" i="2" s="1"/>
  <c r="G213" i="2"/>
  <c r="H213" i="2" s="1"/>
  <c r="I213" i="2"/>
  <c r="H180" i="2"/>
  <c r="G181" i="2"/>
  <c r="H181" i="2" s="1"/>
  <c r="I181" i="2"/>
  <c r="I93" i="2"/>
  <c r="G93" i="2"/>
  <c r="G147" i="2"/>
  <c r="H147" i="2" s="1"/>
  <c r="I79" i="2"/>
  <c r="G79" i="2"/>
  <c r="H79" i="2" s="1"/>
  <c r="G43" i="2"/>
  <c r="H43" i="2" s="1"/>
  <c r="I43" i="2"/>
  <c r="H42" i="2"/>
  <c r="H358" i="2" l="1"/>
  <c r="O12" i="2"/>
  <c r="I332" i="2"/>
  <c r="G332" i="2"/>
  <c r="G304" i="2"/>
  <c r="H304" i="2" s="1"/>
  <c r="I304" i="2"/>
  <c r="G275" i="2"/>
  <c r="H275" i="2" s="1"/>
  <c r="I275" i="2"/>
  <c r="I245" i="2"/>
  <c r="G245" i="2"/>
  <c r="H245" i="2" s="1"/>
  <c r="G214" i="2"/>
  <c r="H214" i="2" s="1"/>
  <c r="I214" i="2"/>
  <c r="G182" i="2"/>
  <c r="H182" i="2" s="1"/>
  <c r="I182" i="2"/>
  <c r="H93" i="2"/>
  <c r="G148" i="2"/>
  <c r="H148" i="2" s="1"/>
  <c r="I94" i="2"/>
  <c r="G94" i="2"/>
  <c r="H94" i="2" s="1"/>
  <c r="I80" i="2"/>
  <c r="G80" i="2"/>
  <c r="H80" i="2" s="1"/>
  <c r="G44" i="2"/>
  <c r="I44" i="2"/>
  <c r="H332" i="2" l="1"/>
  <c r="O11" i="2"/>
  <c r="I305" i="2"/>
  <c r="G305" i="2"/>
  <c r="G276" i="2"/>
  <c r="H276" i="2" s="1"/>
  <c r="I276" i="2"/>
  <c r="G246" i="2"/>
  <c r="H246" i="2" s="1"/>
  <c r="I246" i="2"/>
  <c r="G215" i="2"/>
  <c r="H215" i="2" s="1"/>
  <c r="I215" i="2"/>
  <c r="G183" i="2"/>
  <c r="I183" i="2"/>
  <c r="I95" i="2"/>
  <c r="G95" i="2"/>
  <c r="H95" i="2" s="1"/>
  <c r="G149" i="2"/>
  <c r="H149" i="2" s="1"/>
  <c r="G81" i="2"/>
  <c r="H81" i="2" s="1"/>
  <c r="I81" i="2"/>
  <c r="G45" i="2"/>
  <c r="H45" i="2" s="1"/>
  <c r="I45" i="2"/>
  <c r="H44" i="2"/>
  <c r="H305" i="2" l="1"/>
  <c r="O10" i="2"/>
  <c r="I277" i="2"/>
  <c r="G277" i="2"/>
  <c r="G247" i="2"/>
  <c r="H247" i="2" s="1"/>
  <c r="I247" i="2"/>
  <c r="G216" i="2"/>
  <c r="H216" i="2" s="1"/>
  <c r="I216" i="2"/>
  <c r="G184" i="2"/>
  <c r="H184" i="2" s="1"/>
  <c r="I184" i="2"/>
  <c r="H183" i="2"/>
  <c r="G150" i="2"/>
  <c r="H150" i="2" s="1"/>
  <c r="I96" i="2"/>
  <c r="G96" i="2"/>
  <c r="G82" i="2"/>
  <c r="I82" i="2"/>
  <c r="G46" i="2"/>
  <c r="I46" i="2"/>
  <c r="H277" i="2" l="1"/>
  <c r="M10" i="2"/>
  <c r="O9" i="2"/>
  <c r="G248" i="2"/>
  <c r="I248" i="2"/>
  <c r="I217" i="2"/>
  <c r="G217" i="2"/>
  <c r="H217" i="2" s="1"/>
  <c r="G185" i="2"/>
  <c r="H185" i="2" s="1"/>
  <c r="I185" i="2"/>
  <c r="H96" i="2"/>
  <c r="I97" i="2"/>
  <c r="G97" i="2"/>
  <c r="H97" i="2" s="1"/>
  <c r="G151" i="2"/>
  <c r="H151" i="2" s="1"/>
  <c r="G83" i="2"/>
  <c r="H83" i="2" s="1"/>
  <c r="I83" i="2"/>
  <c r="H82" i="2"/>
  <c r="G47" i="2"/>
  <c r="H47" i="2" s="1"/>
  <c r="I47" i="2"/>
  <c r="H46" i="2"/>
  <c r="H248" i="2" l="1"/>
  <c r="O8" i="2"/>
  <c r="I218" i="2"/>
  <c r="G218" i="2"/>
  <c r="G186" i="2"/>
  <c r="H186" i="2" s="1"/>
  <c r="I186" i="2"/>
  <c r="G152" i="2"/>
  <c r="H152" i="2" s="1"/>
  <c r="G98" i="2"/>
  <c r="I98" i="2"/>
  <c r="G84" i="2"/>
  <c r="H84" i="2" s="1"/>
  <c r="I84" i="2"/>
  <c r="G48" i="2"/>
  <c r="I48" i="2"/>
  <c r="H218" i="2" l="1"/>
  <c r="O7" i="2"/>
  <c r="G187" i="2"/>
  <c r="I187" i="2"/>
  <c r="H98" i="2"/>
  <c r="M4" i="2"/>
  <c r="G99" i="2"/>
  <c r="I99" i="2"/>
  <c r="G153" i="2"/>
  <c r="H153" i="2" s="1"/>
  <c r="I85" i="2"/>
  <c r="G85" i="2"/>
  <c r="H85" i="2" s="1"/>
  <c r="G49" i="2"/>
  <c r="H49" i="2" s="1"/>
  <c r="I49" i="2"/>
  <c r="H48" i="2"/>
  <c r="H187" i="2" l="1"/>
  <c r="O6" i="2"/>
  <c r="H99" i="2"/>
  <c r="G154" i="2"/>
  <c r="H154" i="2" s="1"/>
  <c r="G100" i="2"/>
  <c r="H100" i="2" s="1"/>
  <c r="I100" i="2"/>
  <c r="G86" i="2"/>
  <c r="H86" i="2" s="1"/>
  <c r="I86" i="2"/>
  <c r="G50" i="2"/>
  <c r="I50" i="2"/>
  <c r="I101" i="2" l="1"/>
  <c r="G101" i="2"/>
  <c r="H101" i="2" s="1"/>
  <c r="G155" i="2"/>
  <c r="G87" i="2"/>
  <c r="H87" i="2" s="1"/>
  <c r="I87" i="2"/>
  <c r="G51" i="2"/>
  <c r="H51" i="2" s="1"/>
  <c r="I51" i="2"/>
  <c r="H50" i="2"/>
  <c r="H155" i="2" l="1"/>
  <c r="O5" i="2"/>
  <c r="I102" i="2"/>
  <c r="G102" i="2"/>
  <c r="I88" i="2"/>
  <c r="G88" i="2"/>
  <c r="G52" i="2"/>
  <c r="H52" i="2" s="1"/>
  <c r="I52" i="2"/>
  <c r="H102" i="2" l="1"/>
  <c r="G103" i="2"/>
  <c r="H103" i="2" s="1"/>
  <c r="I103" i="2"/>
  <c r="H88" i="2"/>
  <c r="O3" i="2"/>
  <c r="G53" i="2"/>
  <c r="I53" i="2"/>
  <c r="I104" i="2" l="1"/>
  <c r="G104" i="2"/>
  <c r="H104" i="2" s="1"/>
  <c r="H53" i="2"/>
  <c r="O2" i="2"/>
  <c r="D18" i="1" s="1"/>
  <c r="G105" i="2" l="1"/>
  <c r="I105" i="2"/>
  <c r="I106" i="2" l="1"/>
  <c r="G106" i="2"/>
  <c r="H106" i="2" s="1"/>
  <c r="H105" i="2"/>
  <c r="I107" i="2" l="1"/>
  <c r="G107" i="2"/>
  <c r="H107" i="2" s="1"/>
  <c r="I108" i="2" l="1"/>
  <c r="G108" i="2"/>
  <c r="H108" i="2" s="1"/>
  <c r="G109" i="2" l="1"/>
  <c r="H109" i="2" s="1"/>
  <c r="I109" i="2"/>
  <c r="G110" i="2" l="1"/>
  <c r="I110" i="2"/>
  <c r="G111" i="2" l="1"/>
  <c r="I111" i="2"/>
  <c r="H110" i="2"/>
  <c r="N4" i="2"/>
  <c r="I112" i="2" l="1"/>
  <c r="G112" i="2"/>
  <c r="H112" i="2" s="1"/>
  <c r="H111" i="2"/>
  <c r="I113" i="2" l="1"/>
  <c r="G113" i="2"/>
  <c r="H113" i="2" l="1"/>
  <c r="I114" i="2"/>
  <c r="G114" i="2"/>
  <c r="H114" i="2" s="1"/>
  <c r="G115" i="2" l="1"/>
  <c r="H115" i="2" s="1"/>
  <c r="I115" i="2"/>
  <c r="I116" i="2" l="1"/>
  <c r="G116" i="2"/>
  <c r="H116" i="2" l="1"/>
  <c r="G117" i="2"/>
  <c r="H117" i="2" s="1"/>
  <c r="I117" i="2"/>
  <c r="I118" i="2" l="1"/>
  <c r="G118" i="2"/>
  <c r="H118" i="2" s="1"/>
  <c r="G119" i="2" l="1"/>
  <c r="H119" i="2" s="1"/>
  <c r="I119" i="2"/>
  <c r="I120" i="2" l="1"/>
  <c r="G120" i="2"/>
  <c r="H120" i="2" s="1"/>
  <c r="G121" i="2" l="1"/>
  <c r="H121" i="2" s="1"/>
  <c r="I121" i="2"/>
  <c r="I122" i="2" l="1"/>
  <c r="G122" i="2"/>
  <c r="H122" i="2" l="1"/>
  <c r="O4" i="2"/>
</calcChain>
</file>

<file path=xl/sharedStrings.xml><?xml version="1.0" encoding="utf-8"?>
<sst xmlns="http://schemas.openxmlformats.org/spreadsheetml/2006/main" count="789" uniqueCount="47">
  <si>
    <t>Darlehenssumme</t>
  </si>
  <si>
    <t>Zinssatz</t>
  </si>
  <si>
    <t>Monat der geplanten Darlehensauszahlung</t>
  </si>
  <si>
    <t>Zinsen im 1. Jahr</t>
  </si>
  <si>
    <t>Zinsen im 2. Jahr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</si>
  <si>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</si>
  <si>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</si>
  <si>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</si>
  <si>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</si>
  <si>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</si>
  <si>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</si>
  <si>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</si>
  <si>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</si>
  <si>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</si>
  <si>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</si>
  <si>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</si>
  <si>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</si>
  <si>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 Auszahlung</t>
  </si>
  <si>
    <t>Tilgung im 1. Jahr</t>
  </si>
  <si>
    <t>Tilgung im 2. Jahr</t>
  </si>
  <si>
    <t>monatliche Tilgung Mikro</t>
  </si>
  <si>
    <t>Zinsen im Jahr der Auszahlung</t>
  </si>
  <si>
    <t>Tilgung im Jahr der Auszahlung</t>
  </si>
  <si>
    <t>Zinsrechner für den IB.SH Mikrokredit</t>
  </si>
  <si>
    <t>Investitionsbank Schleswig-Holstein, 24091 Kiel, www.ib-sh.de</t>
  </si>
  <si>
    <t>Bitte beachten Sie die dortigen Hinweise.</t>
  </si>
  <si>
    <t xml:space="preserve">Den aktuellen Zinssatz finden Sie auf der Homepage. </t>
  </si>
  <si>
    <t xml:space="preserve">Bitte wählen Sie den Monat der geplanten </t>
  </si>
  <si>
    <t>Darlehensauszahlung aus.</t>
  </si>
  <si>
    <t xml:space="preserve">Diese Excel-Datei wurde mit aller gebotenen Sorgfalt programmiert und getestet. </t>
  </si>
  <si>
    <t xml:space="preserve">Für die Richtigkeit der Angaben, Berechnungsalgorithmen und Ergebnisse kann jedoch keine Haftung übernommen werden. </t>
  </si>
  <si>
    <t>Monat</t>
  </si>
  <si>
    <t>Jahr</t>
  </si>
  <si>
    <t>Datum</t>
  </si>
  <si>
    <t>Rate</t>
  </si>
  <si>
    <t>Kapitaldienst</t>
  </si>
  <si>
    <t>Restschuld zum Monatsende</t>
  </si>
  <si>
    <t xml:space="preserve"> Zinsen</t>
  </si>
  <si>
    <t>Darlehensbetrag</t>
  </si>
  <si>
    <t>Auszahlung</t>
  </si>
  <si>
    <t>im 1. Jahr</t>
  </si>
  <si>
    <t>im 2. Jahr</t>
  </si>
  <si>
    <t>Auszahlungs- monat</t>
  </si>
  <si>
    <t xml:space="preserve">Juni </t>
  </si>
  <si>
    <t xml:space="preserve">Juli </t>
  </si>
  <si>
    <t xml:space="preserve">Bitte geben Sie den Betrag in EUR ein, </t>
  </si>
  <si>
    <t>der Wert muss zwischen 3.000 EUR und 35.000 EUR liegen.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</si>
</sst>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2" tint="-0.499984740745262"/>
      <name val="Arial"/>
      <family val="2"/>
    </font>
    <font>
      <b/>
      <sz val="12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i/>
      <sz val="12"/>
      <color theme="1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</cellStyleXfs>
  <cellXfs count="26">
    <xf numFmtId="0" fontId="0" fillId="0" borderId="0" xfId="0"/>
    <xf numFmtId="44" fontId="0" fillId="0" borderId="0" xfId="0" applyNumberFormat="1"/>
    <xf numFmtId="44" fontId="2" fillId="2" borderId="0" xfId="1" applyFont="1" applyFill="1" applyProtection="1">
      <protection locked="0"/>
    </xf>
    <xf numFmtId="10" fontId="2" fillId="2" borderId="0" xfId="0" applyNumberFormat="1" applyFont="1" applyFill="1" applyProtection="1"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0" xfId="0" applyAlignment="1">
      <alignment horizontal="center" wrapText="1"/>
    </xf>
    <xf numFmtId="44" fontId="0" fillId="3" borderId="0" xfId="0" applyNumberFormat="1" applyFill="1"/>
    <xf numFmtId="0" fontId="0" fillId="0" borderId="0" xfId="0" applyAlignment="1" applyProtection="1">
      <alignment wrapText="1"/>
      <protection locked="0"/>
    </xf>
    <xf numFmtId="0" fontId="0" fillId="0" borderId="0" xfId="0" applyFill="1"/>
    <xf numFmtId="0" fontId="10" fillId="0" borderId="0" xfId="0" applyFont="1"/>
    <xf numFmtId="44" fontId="10" fillId="0" borderId="0" xfId="0" applyNumberFormat="1" applyFont="1"/>
    <xf numFmtId="0" fontId="4" fillId="0" borderId="0" xfId="0" applyFont="1" applyProtection="1"/>
    <xf numFmtId="0" fontId="2" fillId="0" borderId="0" xfId="0" applyFont="1" applyProtection="1"/>
    <xf numFmtId="0" fontId="8" fillId="0" borderId="0" xfId="0" applyFont="1" applyProtection="1"/>
    <xf numFmtId="0" fontId="4" fillId="0" borderId="0" xfId="0" applyFont="1" applyFill="1" applyProtection="1"/>
    <xf numFmtId="44" fontId="2" fillId="0" borderId="0" xfId="0" applyNumberFormat="1" applyFont="1" applyProtection="1"/>
    <xf numFmtId="0" fontId="3" fillId="0" borderId="0" xfId="0" applyFont="1" applyProtection="1"/>
    <xf numFmtId="44" fontId="3" fillId="0" borderId="0" xfId="1" applyFont="1" applyProtection="1"/>
    <xf numFmtId="44" fontId="2" fillId="0" borderId="0" xfId="1" applyFont="1" applyProtection="1"/>
    <xf numFmtId="44" fontId="3" fillId="0" borderId="0" xfId="0" applyNumberFormat="1" applyFont="1" applyProtection="1"/>
    <xf numFmtId="0" fontId="5" fillId="0" borderId="0" xfId="2" applyFill="1" applyBorder="1" applyProtection="1"/>
    <xf numFmtId="165" fontId="7" fillId="0" borderId="0" xfId="2" applyNumberFormat="1" applyFont="1" applyProtection="1"/>
    <xf numFmtId="0" fontId="5" fillId="0" borderId="0" xfId="2" applyProtection="1"/>
    <xf numFmtId="16" fontId="6" fillId="0" borderId="0" xfId="2" applyNumberFormat="1" applyFont="1" applyProtection="1"/>
    <xf numFmtId="0" fontId="11" fillId="0" borderId="0" xfId="0" applyFont="1" applyProtection="1"/>
  </cellXfs>
  <cellStyles count="4">
    <cellStyle name="Komma 2" xfId="3" xr:uid="{1AAA4695-7ED5-431F-8ED8-ACE97365F1C0}"/>
    <cellStyle name="Standard" xfId="0" builtinId="0"/>
    <cellStyle name="Standard 2" xfId="2" xr:uid="{30006756-4186-42D8-818D-930469AF3BD3}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B3:K23"/>
  <sheetViews>
    <sheetView showGridLines="0" tabSelected="1" zoomScaleNormal="100" workbookViewId="0">
      <selection activeCell="D5" sqref="D5"/>
    </sheetView>
  </sheetViews>
  <sheetFormatPr baseColWidth="10" defaultColWidth="11.42578125" defaultRowHeight="15" x14ac:dyDescent="0.2"/>
  <cols>
    <col min="1" max="1" width="3.85546875" style="13" customWidth="1"/>
    <col min="2" max="2" width="42.140625" style="13" customWidth="1"/>
    <col min="3" max="3" width="11.42578125" style="13"/>
    <col min="4" max="4" width="18.42578125" style="13" customWidth="1"/>
    <col min="5" max="8" width="11.42578125" style="13"/>
    <col min="9" max="9" width="21.7109375" style="13" customWidth="1"/>
    <col min="10" max="10" width="11.42578125" style="13"/>
    <col min="11" max="11" width="12.85546875" style="13" bestFit="1" customWidth="1"/>
    <col min="12" max="16384" width="11.42578125" style="13"/>
  </cols>
  <sheetData>
    <row r="3" spans="2:11" ht="26.25" x14ac:dyDescent="0.4">
      <c r="B3" s="25" t="s">
        <v>23</v>
      </c>
    </row>
    <row r="5" spans="2:11" ht="15.75" x14ac:dyDescent="0.25">
      <c r="B5" s="12" t="s">
        <v>0</v>
      </c>
      <c r="D5" s="2"/>
      <c r="F5" s="14" t="s">
        <v>45</v>
      </c>
    </row>
    <row r="6" spans="2:11" ht="15.75" x14ac:dyDescent="0.25">
      <c r="B6" s="12"/>
      <c r="F6" s="14" t="s">
        <v>46</v>
      </c>
    </row>
    <row r="8" spans="2:11" ht="15.75" x14ac:dyDescent="0.25">
      <c r="B8" s="12" t="s">
        <v>1</v>
      </c>
      <c r="D8" s="3"/>
      <c r="F8" s="14" t="s">
        <v>26</v>
      </c>
    </row>
    <row r="9" spans="2:11" x14ac:dyDescent="0.2">
      <c r="F9" s="14" t="s">
        <v>25</v>
      </c>
    </row>
    <row r="10" spans="2:11" x14ac:dyDescent="0.2">
      <c r="F10" s="14"/>
    </row>
    <row r="11" spans="2:11" ht="15.75" x14ac:dyDescent="0.25">
      <c r="B11" s="15" t="s">
        <v>2</v>
      </c>
      <c r="D11" s="4"/>
      <c r="F11" s="14" t="s">
        <v>27</v>
      </c>
    </row>
    <row r="12" spans="2:11" x14ac:dyDescent="0.2">
      <c r="F12" s="14" t="s">
        <v>28</v>
      </c>
    </row>
    <row r="14" spans="2:11" x14ac:dyDescent="0.2">
      <c r="B14" s="13" t="s">
        <v>21</v>
      </c>
      <c r="D14" s="16" t="str">
        <f>IF(D11=""," ",$D$5*VLOOKUP(D11,Umrechnungen!C:D,2,FALSE)*$D$8)</f>
        <v xml:space="preserve"> </v>
      </c>
      <c r="F14" s="17" t="s">
        <v>22</v>
      </c>
      <c r="I14" s="18" t="str">
        <f>IF(D11=""," ",0)</f>
        <v xml:space="preserve"> </v>
      </c>
    </row>
    <row r="15" spans="2:11" x14ac:dyDescent="0.2">
      <c r="F15" s="17"/>
      <c r="I15" s="17"/>
    </row>
    <row r="16" spans="2:11" x14ac:dyDescent="0.2">
      <c r="B16" s="13" t="s">
        <v>3</v>
      </c>
      <c r="D16" s="19" t="str">
        <f>IF(D11=""," ",(VLOOKUP(D11,Umrechnungen!L:O,3,FALSE)))</f>
        <v xml:space="preserve"> </v>
      </c>
      <c r="F16" s="17" t="s">
        <v>18</v>
      </c>
      <c r="I16" s="20" t="str">
        <f>IF(D11=""," ",D5/6*VLOOKUP('IB.SH Mikrokredit'!D11,Umrechnungen!C:D,2,FALSE))</f>
        <v xml:space="preserve"> </v>
      </c>
      <c r="K16" s="16"/>
    </row>
    <row r="17" spans="2:11" x14ac:dyDescent="0.2">
      <c r="F17" s="17"/>
      <c r="I17" s="17"/>
      <c r="K17" s="16"/>
    </row>
    <row r="18" spans="2:11" x14ac:dyDescent="0.2">
      <c r="B18" s="13" t="s">
        <v>4</v>
      </c>
      <c r="D18" s="19" t="str">
        <f>IF(D11=""," ",(VLOOKUP(D11,Umrechnungen!L:O,4,FALSE)))</f>
        <v xml:space="preserve"> </v>
      </c>
      <c r="F18" s="17" t="s">
        <v>19</v>
      </c>
      <c r="I18" s="20" t="str">
        <f>IF(D11=""," ",D5/6)</f>
        <v xml:space="preserve"> </v>
      </c>
      <c r="K18" s="16"/>
    </row>
    <row r="21" spans="2:11" x14ac:dyDescent="0.2">
      <c r="B21" s="21" t="s">
        <v>29</v>
      </c>
      <c r="C21" s="22"/>
      <c r="D21" s="22"/>
    </row>
    <row r="22" spans="2:11" x14ac:dyDescent="0.2">
      <c r="B22" s="21" t="s">
        <v>30</v>
      </c>
      <c r="C22" s="23"/>
      <c r="D22" s="23"/>
    </row>
    <row r="23" spans="2:11" x14ac:dyDescent="0.2">
      <c r="B23" s="21" t="s">
        <v>24</v>
      </c>
      <c r="C23" s="23"/>
      <c r="D23" s="24"/>
    </row>
  </sheetData>
  <sheetProtection algorithmName="SHA-512" hashValue="bpqeZr6zZ32t4p1+vp0FAEaLcMyjc0kJ1NaQFzO0J7bIyWfqWTjY8G9HlJVQFL106vjKvCmGqQF4RD3Ju0cOOQ==" saltValue="DepGOM61cMS4tfIqPTtqlQ==" spinCount="100000" sheet="1" selectLockedCells="1"/>
  <dataValidations count="1">
    <dataValidation type="whole" allowBlank="1" showInputMessage="1" showErrorMessage="1" sqref="D5" xr:uid="{3617D0AC-E71D-48D8-B3AF-330608FEE8A0}">
      <formula1>3000</formula1>
      <formula2>35000</formula2>
    </dataValidation>
  </dataValidations>
  <pageMargins left="0.7" right="0.7" top="0.78740157499999996" bottom="0.78740157499999996" header="0.3" footer="0.3"/>
  <pageSetup paperSize="9" scale="92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Umrechnungen!$C$2:$C$14</xm:f>
          </x14:formula1>
          <xm:sqref>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C1:S383"/>
  <sheetViews>
    <sheetView topLeftCell="C1" zoomScaleNormal="100" workbookViewId="0">
      <pane ySplit="17" topLeftCell="A186" activePane="bottomLeft" state="frozen"/>
      <selection pane="bottomLeft" activeCell="M192" sqref="M192"/>
    </sheetView>
  </sheetViews>
  <sheetFormatPr baseColWidth="10" defaultRowHeight="15" x14ac:dyDescent="0.25"/>
  <cols>
    <col min="2" max="2" width="22" customWidth="1"/>
    <col min="3" max="3" width="13.42578125" customWidth="1"/>
    <col min="4" max="4" width="16.140625" customWidth="1"/>
    <col min="8" max="8" width="14.7109375" customWidth="1"/>
    <col min="9" max="9" width="17.140625" customWidth="1"/>
    <col min="13" max="13" width="27.5703125" customWidth="1"/>
    <col min="14" max="14" width="17.5703125" customWidth="1"/>
    <col min="15" max="15" width="18.140625" customWidth="1"/>
    <col min="16" max="16" width="4.42578125" customWidth="1"/>
  </cols>
  <sheetData>
    <row r="1" spans="3:19" x14ac:dyDescent="0.25">
      <c r="D1" t="s">
        <v>17</v>
      </c>
      <c r="L1" t="s">
        <v>31</v>
      </c>
      <c r="M1" t="s">
        <v>21</v>
      </c>
      <c r="N1" t="s">
        <v>3</v>
      </c>
      <c r="O1" t="s">
        <v>4</v>
      </c>
    </row>
    <row r="2" spans="3:19" x14ac:dyDescent="0.25">
      <c r="C2" t="s">
        <v>5</v>
      </c>
      <c r="D2">
        <f>12/12</f>
        <v>1</v>
      </c>
      <c r="F2" t="s">
        <v>20</v>
      </c>
      <c r="H2" s="7">
        <f>'IB.SH Mikrokredit'!D5/6/12</f>
        <v>0</v>
      </c>
      <c r="L2" t="s">
        <v>5</v>
      </c>
      <c r="M2" s="1">
        <f>SUM(G18:G29)</f>
        <v>0</v>
      </c>
      <c r="N2" s="1">
        <f>SUM(G30:G41)</f>
        <v>0</v>
      </c>
      <c r="O2" s="1">
        <f>SUM(G42:G53)</f>
        <v>0</v>
      </c>
    </row>
    <row r="3" spans="3:19" x14ac:dyDescent="0.25">
      <c r="C3" t="s">
        <v>6</v>
      </c>
      <c r="D3">
        <f>11/12</f>
        <v>0.91666666666666663</v>
      </c>
      <c r="L3" t="s">
        <v>6</v>
      </c>
      <c r="M3" s="1">
        <f>SUM(G54:G64)</f>
        <v>0</v>
      </c>
      <c r="N3" s="1">
        <f>SUM(G65:G76)</f>
        <v>0</v>
      </c>
      <c r="O3" s="1">
        <f>SUM(G77:G88)</f>
        <v>0</v>
      </c>
      <c r="Q3" s="1"/>
      <c r="R3" s="1"/>
      <c r="S3" s="1"/>
    </row>
    <row r="4" spans="3:19" x14ac:dyDescent="0.25">
      <c r="C4" t="s">
        <v>7</v>
      </c>
      <c r="D4">
        <f>10/12</f>
        <v>0.83333333333333337</v>
      </c>
      <c r="F4" t="s">
        <v>38</v>
      </c>
      <c r="H4" s="7">
        <f>'IB.SH Mikrokredit'!D5</f>
        <v>0</v>
      </c>
      <c r="L4" t="s">
        <v>7</v>
      </c>
      <c r="M4" s="1">
        <f>SUM(G89:G98)</f>
        <v>0</v>
      </c>
      <c r="N4" s="1">
        <f>SUM(G99:G110)</f>
        <v>0</v>
      </c>
      <c r="O4" s="1">
        <f>SUM(G111:G122)</f>
        <v>0</v>
      </c>
      <c r="Q4" s="1"/>
      <c r="R4" s="1"/>
      <c r="S4" s="1"/>
    </row>
    <row r="5" spans="3:19" x14ac:dyDescent="0.25">
      <c r="C5" t="s">
        <v>8</v>
      </c>
      <c r="D5">
        <f>9/12</f>
        <v>0.75</v>
      </c>
      <c r="L5" t="s">
        <v>8</v>
      </c>
      <c r="M5" s="1">
        <f>SUM(G123:G131)</f>
        <v>0</v>
      </c>
      <c r="N5" s="1">
        <f>SUM(G132:G143)</f>
        <v>0</v>
      </c>
      <c r="O5" s="1">
        <f>SUM(G144:G155)</f>
        <v>0</v>
      </c>
    </row>
    <row r="6" spans="3:19" x14ac:dyDescent="0.25">
      <c r="C6" t="s">
        <v>9</v>
      </c>
      <c r="D6">
        <f>8/12</f>
        <v>0.66666666666666663</v>
      </c>
      <c r="L6" t="s">
        <v>9</v>
      </c>
      <c r="M6" s="1">
        <f>SUM(G156:G163)</f>
        <v>0</v>
      </c>
      <c r="N6" s="1">
        <f>SUM(G164:G175)</f>
        <v>0</v>
      </c>
      <c r="O6" s="1">
        <f>SUM(G176:G187)</f>
        <v>0</v>
      </c>
    </row>
    <row r="7" spans="3:19" x14ac:dyDescent="0.25">
      <c r="C7" t="s">
        <v>10</v>
      </c>
      <c r="D7">
        <f>7/12</f>
        <v>0.58333333333333337</v>
      </c>
      <c r="L7" t="s">
        <v>10</v>
      </c>
      <c r="M7" s="1">
        <f>SUM(G188:G194)</f>
        <v>0</v>
      </c>
      <c r="N7" s="1">
        <f>SUM(G195:G206)</f>
        <v>0</v>
      </c>
      <c r="O7" s="1">
        <f>SUM(G207:G218)</f>
        <v>0</v>
      </c>
    </row>
    <row r="8" spans="3:19" x14ac:dyDescent="0.25">
      <c r="C8" t="s">
        <v>11</v>
      </c>
      <c r="D8">
        <f>6/12</f>
        <v>0.5</v>
      </c>
      <c r="L8" t="s">
        <v>11</v>
      </c>
      <c r="M8" s="1">
        <f>SUM(G219:G224)</f>
        <v>0</v>
      </c>
      <c r="N8" s="1">
        <f>SUM(G225:G236)</f>
        <v>0</v>
      </c>
      <c r="O8" s="1">
        <f>SUM(G237:G248)</f>
        <v>0</v>
      </c>
    </row>
    <row r="9" spans="3:19" x14ac:dyDescent="0.25">
      <c r="C9" t="s">
        <v>12</v>
      </c>
      <c r="D9">
        <f>5/12</f>
        <v>0.41666666666666669</v>
      </c>
      <c r="L9" t="s">
        <v>12</v>
      </c>
      <c r="M9" s="1">
        <f>SUM(G249:G253)</f>
        <v>0</v>
      </c>
      <c r="N9" s="1">
        <f>SUM(G254:G265)</f>
        <v>0</v>
      </c>
      <c r="O9" s="1">
        <f>SUM(G266:G277)</f>
        <v>0</v>
      </c>
    </row>
    <row r="10" spans="3:19" x14ac:dyDescent="0.25">
      <c r="C10" t="s">
        <v>13</v>
      </c>
      <c r="D10">
        <f>4/12</f>
        <v>0.33333333333333331</v>
      </c>
      <c r="L10" t="s">
        <v>13</v>
      </c>
      <c r="M10" s="1">
        <f>SUM(G277:G281)</f>
        <v>0</v>
      </c>
      <c r="N10" s="1">
        <f>SUM(G282:G293)</f>
        <v>0</v>
      </c>
      <c r="O10" s="1">
        <f>SUM(G294:G305)</f>
        <v>0</v>
      </c>
    </row>
    <row r="11" spans="3:19" x14ac:dyDescent="0.25">
      <c r="C11" t="s">
        <v>14</v>
      </c>
      <c r="D11">
        <f>3/12</f>
        <v>0.25</v>
      </c>
      <c r="L11" t="s">
        <v>14</v>
      </c>
      <c r="M11" s="1">
        <f>SUM(G306:G308)</f>
        <v>0</v>
      </c>
      <c r="N11" s="1">
        <f>SUM(G309:G320)</f>
        <v>0</v>
      </c>
      <c r="O11" s="1">
        <f>SUM(G321:G332)</f>
        <v>0</v>
      </c>
    </row>
    <row r="12" spans="3:19" x14ac:dyDescent="0.25">
      <c r="C12" t="s">
        <v>15</v>
      </c>
      <c r="D12">
        <f>2/12</f>
        <v>0.16666666666666666</v>
      </c>
      <c r="L12" t="s">
        <v>15</v>
      </c>
      <c r="M12" s="1">
        <f>SUM(G333:G334)</f>
        <v>0</v>
      </c>
      <c r="N12" s="1">
        <f>SUM(G335:G346)</f>
        <v>0</v>
      </c>
      <c r="O12" s="1">
        <f>SUM(G347:G358)</f>
        <v>0</v>
      </c>
    </row>
    <row r="13" spans="3:19" x14ac:dyDescent="0.25">
      <c r="C13" t="s">
        <v>16</v>
      </c>
      <c r="D13">
        <f>1/12</f>
        <v>8.3333333333333329E-2</v>
      </c>
      <c r="L13" t="s">
        <v>16</v>
      </c>
      <c r="M13" s="1">
        <f>SUM(G359)</f>
        <v>0</v>
      </c>
      <c r="N13" s="1">
        <f>SUM(G360:G371)</f>
        <v>0</v>
      </c>
      <c r="O13" s="1">
        <f>SUM(G372:G383)</f>
        <v>0</v>
      </c>
    </row>
    <row r="16" spans="3:19" x14ac:dyDescent="0.25">
      <c r="F16" s="9"/>
    </row>
    <row r="17" spans="3:9" ht="30" x14ac:dyDescent="0.25">
      <c r="C17" s="8" t="s">
        <v>42</v>
      </c>
      <c r="D17" s="5" t="s">
        <v>32</v>
      </c>
      <c r="E17" s="5" t="s">
        <v>33</v>
      </c>
      <c r="F17" s="5" t="s">
        <v>34</v>
      </c>
      <c r="G17" s="5" t="s">
        <v>37</v>
      </c>
      <c r="H17" s="5" t="s">
        <v>35</v>
      </c>
      <c r="I17" s="6" t="s">
        <v>36</v>
      </c>
    </row>
    <row r="18" spans="3:9" x14ac:dyDescent="0.25">
      <c r="C18" t="s">
        <v>5</v>
      </c>
      <c r="D18" t="s">
        <v>39</v>
      </c>
      <c r="G18" s="1">
        <f>I18*'IB.SH Mikrokredit'!$D$8/12</f>
        <v>0</v>
      </c>
      <c r="H18" s="1">
        <f>F18+G18</f>
        <v>0</v>
      </c>
      <c r="I18" s="1">
        <f>H4</f>
        <v>0</v>
      </c>
    </row>
    <row r="19" spans="3:9" x14ac:dyDescent="0.25">
      <c r="C19" t="s">
        <v>5</v>
      </c>
      <c r="D19" t="s">
        <v>39</v>
      </c>
      <c r="G19" s="1">
        <f>I18*'IB.SH Mikrokredit'!$D$8/12</f>
        <v>0</v>
      </c>
      <c r="H19" s="1">
        <f t="shared" ref="H19:H53" si="0">F19+G19</f>
        <v>0</v>
      </c>
      <c r="I19" s="1">
        <f>I18-F19</f>
        <v>0</v>
      </c>
    </row>
    <row r="20" spans="3:9" x14ac:dyDescent="0.25">
      <c r="C20" t="s">
        <v>5</v>
      </c>
      <c r="D20" t="s">
        <v>39</v>
      </c>
      <c r="G20" s="1">
        <f>I19*'IB.SH Mikrokredit'!$D$8/12</f>
        <v>0</v>
      </c>
      <c r="H20" s="1">
        <f t="shared" si="0"/>
        <v>0</v>
      </c>
      <c r="I20" s="1">
        <f t="shared" ref="I20:I53" si="1">I19-F20</f>
        <v>0</v>
      </c>
    </row>
    <row r="21" spans="3:9" x14ac:dyDescent="0.25">
      <c r="C21" t="s">
        <v>5</v>
      </c>
      <c r="D21" t="s">
        <v>39</v>
      </c>
      <c r="G21" s="1">
        <f>I20*'IB.SH Mikrokredit'!$D$8/12</f>
        <v>0</v>
      </c>
      <c r="H21" s="1">
        <f t="shared" si="0"/>
        <v>0</v>
      </c>
      <c r="I21" s="1">
        <f t="shared" si="1"/>
        <v>0</v>
      </c>
    </row>
    <row r="22" spans="3:9" x14ac:dyDescent="0.25">
      <c r="C22" t="s">
        <v>5</v>
      </c>
      <c r="D22" t="s">
        <v>39</v>
      </c>
      <c r="G22" s="1">
        <f>I21*'IB.SH Mikrokredit'!$D$8/12</f>
        <v>0</v>
      </c>
      <c r="H22" s="1">
        <f t="shared" si="0"/>
        <v>0</v>
      </c>
      <c r="I22" s="1">
        <f t="shared" si="1"/>
        <v>0</v>
      </c>
    </row>
    <row r="23" spans="3:9" x14ac:dyDescent="0.25">
      <c r="C23" t="s">
        <v>5</v>
      </c>
      <c r="D23" t="s">
        <v>39</v>
      </c>
      <c r="G23" s="1">
        <f>I22*'IB.SH Mikrokredit'!$D$8/12</f>
        <v>0</v>
      </c>
      <c r="H23" s="1">
        <f t="shared" si="0"/>
        <v>0</v>
      </c>
      <c r="I23" s="1">
        <f t="shared" si="1"/>
        <v>0</v>
      </c>
    </row>
    <row r="24" spans="3:9" x14ac:dyDescent="0.25">
      <c r="C24" t="s">
        <v>5</v>
      </c>
      <c r="D24" t="s">
        <v>39</v>
      </c>
      <c r="G24" s="1">
        <f>I23*'IB.SH Mikrokredit'!$D$8/12</f>
        <v>0</v>
      </c>
      <c r="H24" s="1">
        <f t="shared" si="0"/>
        <v>0</v>
      </c>
      <c r="I24" s="1">
        <f t="shared" si="1"/>
        <v>0</v>
      </c>
    </row>
    <row r="25" spans="3:9" x14ac:dyDescent="0.25">
      <c r="C25" t="s">
        <v>5</v>
      </c>
      <c r="D25" t="s">
        <v>39</v>
      </c>
      <c r="G25" s="1">
        <f>I24*'IB.SH Mikrokredit'!$D$8/12</f>
        <v>0</v>
      </c>
      <c r="H25" s="1">
        <f t="shared" si="0"/>
        <v>0</v>
      </c>
      <c r="I25" s="1">
        <f t="shared" si="1"/>
        <v>0</v>
      </c>
    </row>
    <row r="26" spans="3:9" x14ac:dyDescent="0.25">
      <c r="C26" t="s">
        <v>5</v>
      </c>
      <c r="D26" t="s">
        <v>39</v>
      </c>
      <c r="G26" s="1">
        <f>I25*'IB.SH Mikrokredit'!$D$8/12</f>
        <v>0</v>
      </c>
      <c r="H26" s="1">
        <f t="shared" si="0"/>
        <v>0</v>
      </c>
      <c r="I26" s="1">
        <f t="shared" si="1"/>
        <v>0</v>
      </c>
    </row>
    <row r="27" spans="3:9" x14ac:dyDescent="0.25">
      <c r="C27" t="s">
        <v>5</v>
      </c>
      <c r="D27" t="s">
        <v>39</v>
      </c>
      <c r="G27" s="1">
        <f>I26*'IB.SH Mikrokredit'!$D$8/12</f>
        <v>0</v>
      </c>
      <c r="H27" s="1">
        <f t="shared" si="0"/>
        <v>0</v>
      </c>
      <c r="I27" s="1">
        <f t="shared" si="1"/>
        <v>0</v>
      </c>
    </row>
    <row r="28" spans="3:9" x14ac:dyDescent="0.25">
      <c r="C28" t="s">
        <v>5</v>
      </c>
      <c r="D28" t="s">
        <v>39</v>
      </c>
      <c r="G28" s="1">
        <f>I27*'IB.SH Mikrokredit'!$D$8/12</f>
        <v>0</v>
      </c>
      <c r="H28" s="1">
        <f t="shared" si="0"/>
        <v>0</v>
      </c>
      <c r="I28" s="1">
        <f t="shared" si="1"/>
        <v>0</v>
      </c>
    </row>
    <row r="29" spans="3:9" x14ac:dyDescent="0.25">
      <c r="C29" t="s">
        <v>5</v>
      </c>
      <c r="D29" t="s">
        <v>39</v>
      </c>
      <c r="G29" s="1">
        <f>I28*'IB.SH Mikrokredit'!$D$8/12</f>
        <v>0</v>
      </c>
      <c r="H29" s="1">
        <f t="shared" si="0"/>
        <v>0</v>
      </c>
      <c r="I29" s="1">
        <f t="shared" si="1"/>
        <v>0</v>
      </c>
    </row>
    <row r="30" spans="3:9" x14ac:dyDescent="0.25">
      <c r="C30" t="s">
        <v>5</v>
      </c>
      <c r="D30" t="s">
        <v>40</v>
      </c>
      <c r="F30" s="1">
        <f>$H$2</f>
        <v>0</v>
      </c>
      <c r="G30" s="1">
        <f>I29*'IB.SH Mikrokredit'!$D$8/12</f>
        <v>0</v>
      </c>
      <c r="H30" s="1">
        <f t="shared" si="0"/>
        <v>0</v>
      </c>
      <c r="I30" s="1">
        <f t="shared" si="1"/>
        <v>0</v>
      </c>
    </row>
    <row r="31" spans="3:9" x14ac:dyDescent="0.25">
      <c r="C31" t="s">
        <v>5</v>
      </c>
      <c r="D31" t="s">
        <v>40</v>
      </c>
      <c r="F31" s="1">
        <f t="shared" ref="F31:F53" si="2">$H$2</f>
        <v>0</v>
      </c>
      <c r="G31" s="1">
        <f>I30*'IB.SH Mikrokredit'!$D$8/12</f>
        <v>0</v>
      </c>
      <c r="H31" s="1">
        <f t="shared" si="0"/>
        <v>0</v>
      </c>
      <c r="I31" s="1">
        <f t="shared" si="1"/>
        <v>0</v>
      </c>
    </row>
    <row r="32" spans="3:9" x14ac:dyDescent="0.25">
      <c r="C32" t="s">
        <v>5</v>
      </c>
      <c r="D32" t="s">
        <v>40</v>
      </c>
      <c r="F32" s="1">
        <f t="shared" si="2"/>
        <v>0</v>
      </c>
      <c r="G32" s="1">
        <f>I31*'IB.SH Mikrokredit'!$D$8/12</f>
        <v>0</v>
      </c>
      <c r="H32" s="1">
        <f t="shared" si="0"/>
        <v>0</v>
      </c>
      <c r="I32" s="1">
        <f t="shared" si="1"/>
        <v>0</v>
      </c>
    </row>
    <row r="33" spans="3:9" x14ac:dyDescent="0.25">
      <c r="C33" t="s">
        <v>5</v>
      </c>
      <c r="D33" t="s">
        <v>40</v>
      </c>
      <c r="F33" s="1">
        <f t="shared" si="2"/>
        <v>0</v>
      </c>
      <c r="G33" s="1">
        <f>I32*'IB.SH Mikrokredit'!$D$8/12</f>
        <v>0</v>
      </c>
      <c r="H33" s="1">
        <f t="shared" si="0"/>
        <v>0</v>
      </c>
      <c r="I33" s="1">
        <f t="shared" si="1"/>
        <v>0</v>
      </c>
    </row>
    <row r="34" spans="3:9" x14ac:dyDescent="0.25">
      <c r="C34" t="s">
        <v>5</v>
      </c>
      <c r="D34" t="s">
        <v>40</v>
      </c>
      <c r="F34" s="1">
        <f t="shared" si="2"/>
        <v>0</v>
      </c>
      <c r="G34" s="1">
        <f>I33*'IB.SH Mikrokredit'!$D$8/12</f>
        <v>0</v>
      </c>
      <c r="H34" s="1">
        <f t="shared" si="0"/>
        <v>0</v>
      </c>
      <c r="I34" s="1">
        <f t="shared" si="1"/>
        <v>0</v>
      </c>
    </row>
    <row r="35" spans="3:9" x14ac:dyDescent="0.25">
      <c r="C35" t="s">
        <v>5</v>
      </c>
      <c r="D35" t="s">
        <v>40</v>
      </c>
      <c r="F35" s="1">
        <f t="shared" si="2"/>
        <v>0</v>
      </c>
      <c r="G35" s="1">
        <f>I34*'IB.SH Mikrokredit'!$D$8/12</f>
        <v>0</v>
      </c>
      <c r="H35" s="1">
        <f t="shared" si="0"/>
        <v>0</v>
      </c>
      <c r="I35" s="1">
        <f t="shared" si="1"/>
        <v>0</v>
      </c>
    </row>
    <row r="36" spans="3:9" x14ac:dyDescent="0.25">
      <c r="C36" t="s">
        <v>5</v>
      </c>
      <c r="D36" t="s">
        <v>40</v>
      </c>
      <c r="F36" s="1">
        <f t="shared" si="2"/>
        <v>0</v>
      </c>
      <c r="G36" s="1">
        <f>I35*'IB.SH Mikrokredit'!$D$8/12</f>
        <v>0</v>
      </c>
      <c r="H36" s="1">
        <f t="shared" si="0"/>
        <v>0</v>
      </c>
      <c r="I36" s="1">
        <f t="shared" si="1"/>
        <v>0</v>
      </c>
    </row>
    <row r="37" spans="3:9" x14ac:dyDescent="0.25">
      <c r="C37" t="s">
        <v>5</v>
      </c>
      <c r="D37" t="s">
        <v>40</v>
      </c>
      <c r="F37" s="1">
        <f t="shared" si="2"/>
        <v>0</v>
      </c>
      <c r="G37" s="1">
        <f>I36*'IB.SH Mikrokredit'!$D$8/12</f>
        <v>0</v>
      </c>
      <c r="H37" s="1">
        <f t="shared" si="0"/>
        <v>0</v>
      </c>
      <c r="I37" s="1">
        <f t="shared" si="1"/>
        <v>0</v>
      </c>
    </row>
    <row r="38" spans="3:9" x14ac:dyDescent="0.25">
      <c r="C38" t="s">
        <v>5</v>
      </c>
      <c r="D38" t="s">
        <v>40</v>
      </c>
      <c r="F38" s="1">
        <f t="shared" si="2"/>
        <v>0</v>
      </c>
      <c r="G38" s="1">
        <f>I37*'IB.SH Mikrokredit'!$D$8/12</f>
        <v>0</v>
      </c>
      <c r="H38" s="1">
        <f t="shared" si="0"/>
        <v>0</v>
      </c>
      <c r="I38" s="1">
        <f t="shared" si="1"/>
        <v>0</v>
      </c>
    </row>
    <row r="39" spans="3:9" x14ac:dyDescent="0.25">
      <c r="C39" t="s">
        <v>5</v>
      </c>
      <c r="D39" t="s">
        <v>40</v>
      </c>
      <c r="F39" s="1">
        <f t="shared" si="2"/>
        <v>0</v>
      </c>
      <c r="G39" s="1">
        <f>I38*'IB.SH Mikrokredit'!$D$8/12</f>
        <v>0</v>
      </c>
      <c r="H39" s="1">
        <f t="shared" si="0"/>
        <v>0</v>
      </c>
      <c r="I39" s="1">
        <f t="shared" si="1"/>
        <v>0</v>
      </c>
    </row>
    <row r="40" spans="3:9" x14ac:dyDescent="0.25">
      <c r="C40" t="s">
        <v>5</v>
      </c>
      <c r="D40" t="s">
        <v>40</v>
      </c>
      <c r="F40" s="1">
        <f t="shared" si="2"/>
        <v>0</v>
      </c>
      <c r="G40" s="1">
        <f>I39*'IB.SH Mikrokredit'!$D$8/12</f>
        <v>0</v>
      </c>
      <c r="H40" s="1">
        <f t="shared" si="0"/>
        <v>0</v>
      </c>
      <c r="I40" s="1">
        <f t="shared" si="1"/>
        <v>0</v>
      </c>
    </row>
    <row r="41" spans="3:9" x14ac:dyDescent="0.25">
      <c r="C41" t="s">
        <v>5</v>
      </c>
      <c r="D41" t="s">
        <v>40</v>
      </c>
      <c r="F41" s="1">
        <f t="shared" si="2"/>
        <v>0</v>
      </c>
      <c r="G41" s="1">
        <f>I40*'IB.SH Mikrokredit'!$D$8/12</f>
        <v>0</v>
      </c>
      <c r="H41" s="1">
        <f t="shared" si="0"/>
        <v>0</v>
      </c>
      <c r="I41" s="1">
        <f t="shared" si="1"/>
        <v>0</v>
      </c>
    </row>
    <row r="42" spans="3:9" x14ac:dyDescent="0.25">
      <c r="C42" t="s">
        <v>5</v>
      </c>
      <c r="D42" t="s">
        <v>41</v>
      </c>
      <c r="F42" s="1">
        <f t="shared" si="2"/>
        <v>0</v>
      </c>
      <c r="G42" s="1">
        <f>I41*'IB.SH Mikrokredit'!$D$8/12</f>
        <v>0</v>
      </c>
      <c r="H42" s="1">
        <f t="shared" si="0"/>
        <v>0</v>
      </c>
      <c r="I42" s="1">
        <f t="shared" si="1"/>
        <v>0</v>
      </c>
    </row>
    <row r="43" spans="3:9" x14ac:dyDescent="0.25">
      <c r="C43" t="s">
        <v>5</v>
      </c>
      <c r="D43" t="s">
        <v>41</v>
      </c>
      <c r="F43" s="1">
        <f t="shared" si="2"/>
        <v>0</v>
      </c>
      <c r="G43" s="1">
        <f>I42*'IB.SH Mikrokredit'!$D$8/12</f>
        <v>0</v>
      </c>
      <c r="H43" s="1">
        <f t="shared" si="0"/>
        <v>0</v>
      </c>
      <c r="I43" s="1">
        <f t="shared" si="1"/>
        <v>0</v>
      </c>
    </row>
    <row r="44" spans="3:9" x14ac:dyDescent="0.25">
      <c r="C44" t="s">
        <v>5</v>
      </c>
      <c r="D44" t="s">
        <v>41</v>
      </c>
      <c r="F44" s="1">
        <f t="shared" si="2"/>
        <v>0</v>
      </c>
      <c r="G44" s="1">
        <f>I43*'IB.SH Mikrokredit'!$D$8/12</f>
        <v>0</v>
      </c>
      <c r="H44" s="1">
        <f t="shared" si="0"/>
        <v>0</v>
      </c>
      <c r="I44" s="1">
        <f t="shared" si="1"/>
        <v>0</v>
      </c>
    </row>
    <row r="45" spans="3:9" x14ac:dyDescent="0.25">
      <c r="C45" t="s">
        <v>5</v>
      </c>
      <c r="D45" t="s">
        <v>41</v>
      </c>
      <c r="F45" s="1">
        <f t="shared" si="2"/>
        <v>0</v>
      </c>
      <c r="G45" s="1">
        <f>I44*'IB.SH Mikrokredit'!$D$8/12</f>
        <v>0</v>
      </c>
      <c r="H45" s="1">
        <f t="shared" si="0"/>
        <v>0</v>
      </c>
      <c r="I45" s="1">
        <f t="shared" si="1"/>
        <v>0</v>
      </c>
    </row>
    <row r="46" spans="3:9" x14ac:dyDescent="0.25">
      <c r="C46" t="s">
        <v>5</v>
      </c>
      <c r="D46" t="s">
        <v>41</v>
      </c>
      <c r="F46" s="1">
        <f t="shared" si="2"/>
        <v>0</v>
      </c>
      <c r="G46" s="1">
        <f>I45*'IB.SH Mikrokredit'!$D$8/12</f>
        <v>0</v>
      </c>
      <c r="H46" s="1">
        <f t="shared" si="0"/>
        <v>0</v>
      </c>
      <c r="I46" s="1">
        <f t="shared" si="1"/>
        <v>0</v>
      </c>
    </row>
    <row r="47" spans="3:9" x14ac:dyDescent="0.25">
      <c r="C47" t="s">
        <v>5</v>
      </c>
      <c r="D47" t="s">
        <v>41</v>
      </c>
      <c r="F47" s="1">
        <f t="shared" si="2"/>
        <v>0</v>
      </c>
      <c r="G47" s="1">
        <f>I46*'IB.SH Mikrokredit'!$D$8/12</f>
        <v>0</v>
      </c>
      <c r="H47" s="1">
        <f t="shared" si="0"/>
        <v>0</v>
      </c>
      <c r="I47" s="1">
        <f t="shared" si="1"/>
        <v>0</v>
      </c>
    </row>
    <row r="48" spans="3:9" x14ac:dyDescent="0.25">
      <c r="C48" t="s">
        <v>5</v>
      </c>
      <c r="D48" t="s">
        <v>41</v>
      </c>
      <c r="F48" s="1">
        <f t="shared" si="2"/>
        <v>0</v>
      </c>
      <c r="G48" s="1">
        <f>I47*'IB.SH Mikrokredit'!$D$8/12</f>
        <v>0</v>
      </c>
      <c r="H48" s="1">
        <f t="shared" si="0"/>
        <v>0</v>
      </c>
      <c r="I48" s="1">
        <f t="shared" si="1"/>
        <v>0</v>
      </c>
    </row>
    <row r="49" spans="3:9" x14ac:dyDescent="0.25">
      <c r="C49" t="s">
        <v>5</v>
      </c>
      <c r="D49" t="s">
        <v>41</v>
      </c>
      <c r="F49" s="1">
        <f t="shared" si="2"/>
        <v>0</v>
      </c>
      <c r="G49" s="1">
        <f>I48*'IB.SH Mikrokredit'!$D$8/12</f>
        <v>0</v>
      </c>
      <c r="H49" s="1">
        <f t="shared" si="0"/>
        <v>0</v>
      </c>
      <c r="I49" s="1">
        <f t="shared" si="1"/>
        <v>0</v>
      </c>
    </row>
    <row r="50" spans="3:9" x14ac:dyDescent="0.25">
      <c r="C50" t="s">
        <v>5</v>
      </c>
      <c r="D50" t="s">
        <v>41</v>
      </c>
      <c r="F50" s="1">
        <f t="shared" si="2"/>
        <v>0</v>
      </c>
      <c r="G50" s="1">
        <f>I49*'IB.SH Mikrokredit'!$D$8/12</f>
        <v>0</v>
      </c>
      <c r="H50" s="1">
        <f t="shared" si="0"/>
        <v>0</v>
      </c>
      <c r="I50" s="1">
        <f t="shared" si="1"/>
        <v>0</v>
      </c>
    </row>
    <row r="51" spans="3:9" x14ac:dyDescent="0.25">
      <c r="C51" t="s">
        <v>5</v>
      </c>
      <c r="D51" t="s">
        <v>41</v>
      </c>
      <c r="F51" s="1">
        <f t="shared" si="2"/>
        <v>0</v>
      </c>
      <c r="G51" s="1">
        <f>I50*'IB.SH Mikrokredit'!$D$8/12</f>
        <v>0</v>
      </c>
      <c r="H51" s="1">
        <f t="shared" si="0"/>
        <v>0</v>
      </c>
      <c r="I51" s="1">
        <f t="shared" si="1"/>
        <v>0</v>
      </c>
    </row>
    <row r="52" spans="3:9" x14ac:dyDescent="0.25">
      <c r="C52" t="s">
        <v>5</v>
      </c>
      <c r="D52" t="s">
        <v>41</v>
      </c>
      <c r="F52" s="1">
        <f t="shared" si="2"/>
        <v>0</v>
      </c>
      <c r="G52" s="1">
        <f>I51*'IB.SH Mikrokredit'!$D$8/12</f>
        <v>0</v>
      </c>
      <c r="H52" s="1">
        <f t="shared" si="0"/>
        <v>0</v>
      </c>
      <c r="I52" s="1">
        <f t="shared" si="1"/>
        <v>0</v>
      </c>
    </row>
    <row r="53" spans="3:9" x14ac:dyDescent="0.25">
      <c r="C53" t="s">
        <v>5</v>
      </c>
      <c r="D53" t="s">
        <v>41</v>
      </c>
      <c r="F53" s="1">
        <f t="shared" si="2"/>
        <v>0</v>
      </c>
      <c r="G53" s="1">
        <f>I52*'IB.SH Mikrokredit'!$D$8/12</f>
        <v>0</v>
      </c>
      <c r="H53" s="1">
        <f t="shared" si="0"/>
        <v>0</v>
      </c>
      <c r="I53" s="1">
        <f t="shared" si="1"/>
        <v>0</v>
      </c>
    </row>
    <row r="54" spans="3:9" x14ac:dyDescent="0.25">
      <c r="C54" s="10" t="s">
        <v>6</v>
      </c>
      <c r="D54" s="10" t="s">
        <v>39</v>
      </c>
      <c r="E54" s="10"/>
      <c r="F54" s="10"/>
      <c r="G54" s="11">
        <f>I54*'IB.SH Mikrokredit'!$D$8/12</f>
        <v>0</v>
      </c>
      <c r="H54" s="11">
        <f>F54+G54</f>
        <v>0</v>
      </c>
      <c r="I54" s="11">
        <f>H4</f>
        <v>0</v>
      </c>
    </row>
    <row r="55" spans="3:9" x14ac:dyDescent="0.25">
      <c r="C55" t="s">
        <v>6</v>
      </c>
      <c r="D55" t="s">
        <v>39</v>
      </c>
      <c r="G55" s="1">
        <f>I54*'IB.SH Mikrokredit'!$D$8/12</f>
        <v>0</v>
      </c>
      <c r="H55" s="1">
        <f t="shared" ref="H55" si="3">F55+G55</f>
        <v>0</v>
      </c>
      <c r="I55" s="1">
        <f>I54-F55</f>
        <v>0</v>
      </c>
    </row>
    <row r="56" spans="3:9" x14ac:dyDescent="0.25">
      <c r="C56" t="s">
        <v>6</v>
      </c>
      <c r="D56" t="s">
        <v>39</v>
      </c>
      <c r="G56" s="1">
        <f>I55*'IB.SH Mikrokredit'!$D$8/12</f>
        <v>0</v>
      </c>
      <c r="H56" s="1">
        <f t="shared" ref="H56:H66" si="4">F56+G56</f>
        <v>0</v>
      </c>
      <c r="I56" s="1">
        <f t="shared" ref="I56:I66" si="5">I55-F56</f>
        <v>0</v>
      </c>
    </row>
    <row r="57" spans="3:9" x14ac:dyDescent="0.25">
      <c r="C57" t="s">
        <v>6</v>
      </c>
      <c r="D57" t="s">
        <v>39</v>
      </c>
      <c r="G57" s="1">
        <f>I56*'IB.SH Mikrokredit'!$D$8/12</f>
        <v>0</v>
      </c>
      <c r="H57" s="1">
        <f t="shared" si="4"/>
        <v>0</v>
      </c>
      <c r="I57" s="1">
        <f t="shared" si="5"/>
        <v>0</v>
      </c>
    </row>
    <row r="58" spans="3:9" x14ac:dyDescent="0.25">
      <c r="C58" t="s">
        <v>6</v>
      </c>
      <c r="D58" t="s">
        <v>39</v>
      </c>
      <c r="G58" s="1">
        <f>I57*'IB.SH Mikrokredit'!$D$8/12</f>
        <v>0</v>
      </c>
      <c r="H58" s="1">
        <f t="shared" si="4"/>
        <v>0</v>
      </c>
      <c r="I58" s="1">
        <f t="shared" si="5"/>
        <v>0</v>
      </c>
    </row>
    <row r="59" spans="3:9" x14ac:dyDescent="0.25">
      <c r="C59" t="s">
        <v>6</v>
      </c>
      <c r="D59" t="s">
        <v>39</v>
      </c>
      <c r="G59" s="1">
        <f>I58*'IB.SH Mikrokredit'!$D$8/12</f>
        <v>0</v>
      </c>
      <c r="H59" s="1">
        <f t="shared" si="4"/>
        <v>0</v>
      </c>
      <c r="I59" s="1">
        <f t="shared" si="5"/>
        <v>0</v>
      </c>
    </row>
    <row r="60" spans="3:9" x14ac:dyDescent="0.25">
      <c r="C60" t="s">
        <v>6</v>
      </c>
      <c r="D60" t="s">
        <v>39</v>
      </c>
      <c r="G60" s="1">
        <f>I59*'IB.SH Mikrokredit'!$D$8/12</f>
        <v>0</v>
      </c>
      <c r="H60" s="1">
        <f t="shared" si="4"/>
        <v>0</v>
      </c>
      <c r="I60" s="1">
        <f t="shared" si="5"/>
        <v>0</v>
      </c>
    </row>
    <row r="61" spans="3:9" x14ac:dyDescent="0.25">
      <c r="C61" t="s">
        <v>6</v>
      </c>
      <c r="D61" t="s">
        <v>39</v>
      </c>
      <c r="G61" s="1">
        <f>I60*'IB.SH Mikrokredit'!$D$8/12</f>
        <v>0</v>
      </c>
      <c r="H61" s="1">
        <f t="shared" si="4"/>
        <v>0</v>
      </c>
      <c r="I61" s="1">
        <f t="shared" si="5"/>
        <v>0</v>
      </c>
    </row>
    <row r="62" spans="3:9" x14ac:dyDescent="0.25">
      <c r="C62" t="s">
        <v>6</v>
      </c>
      <c r="D62" t="s">
        <v>39</v>
      </c>
      <c r="G62" s="1">
        <f>I61*'IB.SH Mikrokredit'!$D$8/12</f>
        <v>0</v>
      </c>
      <c r="H62" s="1">
        <f t="shared" si="4"/>
        <v>0</v>
      </c>
      <c r="I62" s="1">
        <f t="shared" si="5"/>
        <v>0</v>
      </c>
    </row>
    <row r="63" spans="3:9" x14ac:dyDescent="0.25">
      <c r="C63" t="s">
        <v>6</v>
      </c>
      <c r="D63" t="s">
        <v>39</v>
      </c>
      <c r="G63" s="1">
        <f>I62*'IB.SH Mikrokredit'!$D$8/12</f>
        <v>0</v>
      </c>
      <c r="H63" s="1">
        <f t="shared" si="4"/>
        <v>0</v>
      </c>
      <c r="I63" s="1">
        <f t="shared" si="5"/>
        <v>0</v>
      </c>
    </row>
    <row r="64" spans="3:9" x14ac:dyDescent="0.25">
      <c r="C64" t="s">
        <v>6</v>
      </c>
      <c r="D64" t="s">
        <v>39</v>
      </c>
      <c r="G64" s="1">
        <f>I63*'IB.SH Mikrokredit'!$D$8/12</f>
        <v>0</v>
      </c>
      <c r="H64" s="1">
        <f t="shared" si="4"/>
        <v>0</v>
      </c>
      <c r="I64" s="1">
        <f t="shared" si="5"/>
        <v>0</v>
      </c>
    </row>
    <row r="65" spans="3:9" x14ac:dyDescent="0.25">
      <c r="C65" t="s">
        <v>6</v>
      </c>
      <c r="D65" t="s">
        <v>40</v>
      </c>
      <c r="G65" s="1">
        <f>I64*'IB.SH Mikrokredit'!$D$8/12</f>
        <v>0</v>
      </c>
      <c r="H65" s="1">
        <f t="shared" si="4"/>
        <v>0</v>
      </c>
      <c r="I65" s="1">
        <f t="shared" si="5"/>
        <v>0</v>
      </c>
    </row>
    <row r="66" spans="3:9" x14ac:dyDescent="0.25">
      <c r="C66" t="s">
        <v>6</v>
      </c>
      <c r="D66" t="s">
        <v>40</v>
      </c>
      <c r="F66" s="1">
        <f>$H$2</f>
        <v>0</v>
      </c>
      <c r="G66" s="1">
        <f>I65*'IB.SH Mikrokredit'!$D$8/12</f>
        <v>0</v>
      </c>
      <c r="H66" s="1">
        <f t="shared" si="4"/>
        <v>0</v>
      </c>
      <c r="I66" s="1">
        <f t="shared" si="5"/>
        <v>0</v>
      </c>
    </row>
    <row r="67" spans="3:9" x14ac:dyDescent="0.25">
      <c r="C67" t="s">
        <v>6</v>
      </c>
      <c r="D67" t="s">
        <v>40</v>
      </c>
      <c r="F67" s="1">
        <f t="shared" ref="F67:F88" si="6">$H$2</f>
        <v>0</v>
      </c>
      <c r="G67" s="1">
        <f>I66*'IB.SH Mikrokredit'!$D$8/12</f>
        <v>0</v>
      </c>
      <c r="H67" s="1">
        <f t="shared" ref="H67:H88" si="7">F67+G67</f>
        <v>0</v>
      </c>
      <c r="I67" s="1">
        <f t="shared" ref="I67:I88" si="8">I66-F67</f>
        <v>0</v>
      </c>
    </row>
    <row r="68" spans="3:9" x14ac:dyDescent="0.25">
      <c r="C68" t="s">
        <v>6</v>
      </c>
      <c r="D68" t="s">
        <v>40</v>
      </c>
      <c r="F68" s="1">
        <f t="shared" si="6"/>
        <v>0</v>
      </c>
      <c r="G68" s="1">
        <f>I67*'IB.SH Mikrokredit'!$D$8/12</f>
        <v>0</v>
      </c>
      <c r="H68" s="1">
        <f t="shared" si="7"/>
        <v>0</v>
      </c>
      <c r="I68" s="1">
        <f t="shared" si="8"/>
        <v>0</v>
      </c>
    </row>
    <row r="69" spans="3:9" x14ac:dyDescent="0.25">
      <c r="C69" t="s">
        <v>6</v>
      </c>
      <c r="D69" t="s">
        <v>40</v>
      </c>
      <c r="F69" s="1">
        <f t="shared" si="6"/>
        <v>0</v>
      </c>
      <c r="G69" s="1">
        <f>I68*'IB.SH Mikrokredit'!$D$8/12</f>
        <v>0</v>
      </c>
      <c r="H69" s="1">
        <f t="shared" si="7"/>
        <v>0</v>
      </c>
      <c r="I69" s="1">
        <f t="shared" si="8"/>
        <v>0</v>
      </c>
    </row>
    <row r="70" spans="3:9" x14ac:dyDescent="0.25">
      <c r="C70" t="s">
        <v>6</v>
      </c>
      <c r="D70" t="s">
        <v>40</v>
      </c>
      <c r="F70" s="1">
        <f t="shared" si="6"/>
        <v>0</v>
      </c>
      <c r="G70" s="1">
        <f>I69*'IB.SH Mikrokredit'!$D$8/12</f>
        <v>0</v>
      </c>
      <c r="H70" s="1">
        <f t="shared" si="7"/>
        <v>0</v>
      </c>
      <c r="I70" s="1">
        <f t="shared" si="8"/>
        <v>0</v>
      </c>
    </row>
    <row r="71" spans="3:9" x14ac:dyDescent="0.25">
      <c r="C71" t="s">
        <v>6</v>
      </c>
      <c r="D71" t="s">
        <v>40</v>
      </c>
      <c r="F71" s="1">
        <f t="shared" si="6"/>
        <v>0</v>
      </c>
      <c r="G71" s="1">
        <f>I70*'IB.SH Mikrokredit'!$D$8/12</f>
        <v>0</v>
      </c>
      <c r="H71" s="1">
        <f t="shared" si="7"/>
        <v>0</v>
      </c>
      <c r="I71" s="1">
        <f t="shared" si="8"/>
        <v>0</v>
      </c>
    </row>
    <row r="72" spans="3:9" x14ac:dyDescent="0.25">
      <c r="C72" t="s">
        <v>6</v>
      </c>
      <c r="D72" t="s">
        <v>40</v>
      </c>
      <c r="F72" s="1">
        <f t="shared" si="6"/>
        <v>0</v>
      </c>
      <c r="G72" s="1">
        <f>I71*'IB.SH Mikrokredit'!$D$8/12</f>
        <v>0</v>
      </c>
      <c r="H72" s="1">
        <f t="shared" si="7"/>
        <v>0</v>
      </c>
      <c r="I72" s="1">
        <f t="shared" si="8"/>
        <v>0</v>
      </c>
    </row>
    <row r="73" spans="3:9" x14ac:dyDescent="0.25">
      <c r="C73" t="s">
        <v>6</v>
      </c>
      <c r="D73" t="s">
        <v>40</v>
      </c>
      <c r="F73" s="1">
        <f t="shared" si="6"/>
        <v>0</v>
      </c>
      <c r="G73" s="1">
        <f>I72*'IB.SH Mikrokredit'!$D$8/12</f>
        <v>0</v>
      </c>
      <c r="H73" s="1">
        <f t="shared" si="7"/>
        <v>0</v>
      </c>
      <c r="I73" s="1">
        <f t="shared" si="8"/>
        <v>0</v>
      </c>
    </row>
    <row r="74" spans="3:9" x14ac:dyDescent="0.25">
      <c r="C74" t="s">
        <v>6</v>
      </c>
      <c r="D74" t="s">
        <v>40</v>
      </c>
      <c r="F74" s="1">
        <f t="shared" si="6"/>
        <v>0</v>
      </c>
      <c r="G74" s="1">
        <f>I73*'IB.SH Mikrokredit'!$D$8/12</f>
        <v>0</v>
      </c>
      <c r="H74" s="1">
        <f t="shared" si="7"/>
        <v>0</v>
      </c>
      <c r="I74" s="1">
        <f t="shared" si="8"/>
        <v>0</v>
      </c>
    </row>
    <row r="75" spans="3:9" x14ac:dyDescent="0.25">
      <c r="C75" t="s">
        <v>6</v>
      </c>
      <c r="D75" t="s">
        <v>40</v>
      </c>
      <c r="F75" s="1">
        <f t="shared" si="6"/>
        <v>0</v>
      </c>
      <c r="G75" s="1">
        <f>I74*'IB.SH Mikrokredit'!$D$8/12</f>
        <v>0</v>
      </c>
      <c r="H75" s="1">
        <f t="shared" si="7"/>
        <v>0</v>
      </c>
      <c r="I75" s="1">
        <f t="shared" si="8"/>
        <v>0</v>
      </c>
    </row>
    <row r="76" spans="3:9" x14ac:dyDescent="0.25">
      <c r="C76" t="s">
        <v>6</v>
      </c>
      <c r="D76" t="s">
        <v>40</v>
      </c>
      <c r="F76" s="1">
        <f t="shared" si="6"/>
        <v>0</v>
      </c>
      <c r="G76" s="1">
        <f>I75*'IB.SH Mikrokredit'!$D$8/12</f>
        <v>0</v>
      </c>
      <c r="H76" s="1">
        <f t="shared" si="7"/>
        <v>0</v>
      </c>
      <c r="I76" s="1">
        <f t="shared" si="8"/>
        <v>0</v>
      </c>
    </row>
    <row r="77" spans="3:9" x14ac:dyDescent="0.25">
      <c r="C77" t="s">
        <v>6</v>
      </c>
      <c r="D77" t="s">
        <v>41</v>
      </c>
      <c r="F77" s="1">
        <f t="shared" si="6"/>
        <v>0</v>
      </c>
      <c r="G77" s="1">
        <f>I76*'IB.SH Mikrokredit'!$D$8/12</f>
        <v>0</v>
      </c>
      <c r="H77" s="1">
        <f t="shared" si="7"/>
        <v>0</v>
      </c>
      <c r="I77" s="1">
        <f t="shared" si="8"/>
        <v>0</v>
      </c>
    </row>
    <row r="78" spans="3:9" x14ac:dyDescent="0.25">
      <c r="C78" t="s">
        <v>6</v>
      </c>
      <c r="D78" t="s">
        <v>41</v>
      </c>
      <c r="F78" s="1">
        <f t="shared" si="6"/>
        <v>0</v>
      </c>
      <c r="G78" s="1">
        <f>I77*'IB.SH Mikrokredit'!$D$8/12</f>
        <v>0</v>
      </c>
      <c r="H78" s="1">
        <f t="shared" si="7"/>
        <v>0</v>
      </c>
      <c r="I78" s="1">
        <f t="shared" si="8"/>
        <v>0</v>
      </c>
    </row>
    <row r="79" spans="3:9" x14ac:dyDescent="0.25">
      <c r="C79" t="s">
        <v>6</v>
      </c>
      <c r="D79" t="s">
        <v>41</v>
      </c>
      <c r="F79" s="1">
        <f t="shared" si="6"/>
        <v>0</v>
      </c>
      <c r="G79" s="1">
        <f>I78*'IB.SH Mikrokredit'!$D$8/12</f>
        <v>0</v>
      </c>
      <c r="H79" s="1">
        <f t="shared" si="7"/>
        <v>0</v>
      </c>
      <c r="I79" s="1">
        <f t="shared" si="8"/>
        <v>0</v>
      </c>
    </row>
    <row r="80" spans="3:9" x14ac:dyDescent="0.25">
      <c r="C80" t="s">
        <v>6</v>
      </c>
      <c r="D80" t="s">
        <v>41</v>
      </c>
      <c r="F80" s="1">
        <f t="shared" si="6"/>
        <v>0</v>
      </c>
      <c r="G80" s="1">
        <f>I79*'IB.SH Mikrokredit'!$D$8/12</f>
        <v>0</v>
      </c>
      <c r="H80" s="1">
        <f t="shared" si="7"/>
        <v>0</v>
      </c>
      <c r="I80" s="1">
        <f t="shared" si="8"/>
        <v>0</v>
      </c>
    </row>
    <row r="81" spans="3:9" x14ac:dyDescent="0.25">
      <c r="C81" t="s">
        <v>6</v>
      </c>
      <c r="D81" t="s">
        <v>41</v>
      </c>
      <c r="F81" s="1">
        <f t="shared" si="6"/>
        <v>0</v>
      </c>
      <c r="G81" s="1">
        <f>I80*'IB.SH Mikrokredit'!$D$8/12</f>
        <v>0</v>
      </c>
      <c r="H81" s="1">
        <f t="shared" si="7"/>
        <v>0</v>
      </c>
      <c r="I81" s="1">
        <f t="shared" si="8"/>
        <v>0</v>
      </c>
    </row>
    <row r="82" spans="3:9" x14ac:dyDescent="0.25">
      <c r="C82" t="s">
        <v>6</v>
      </c>
      <c r="D82" t="s">
        <v>41</v>
      </c>
      <c r="F82" s="1">
        <f t="shared" si="6"/>
        <v>0</v>
      </c>
      <c r="G82" s="1">
        <f>I81*'IB.SH Mikrokredit'!$D$8/12</f>
        <v>0</v>
      </c>
      <c r="H82" s="1">
        <f t="shared" si="7"/>
        <v>0</v>
      </c>
      <c r="I82" s="1">
        <f t="shared" si="8"/>
        <v>0</v>
      </c>
    </row>
    <row r="83" spans="3:9" x14ac:dyDescent="0.25">
      <c r="C83" t="s">
        <v>6</v>
      </c>
      <c r="D83" t="s">
        <v>41</v>
      </c>
      <c r="F83" s="1">
        <f t="shared" si="6"/>
        <v>0</v>
      </c>
      <c r="G83" s="1">
        <f>I82*'IB.SH Mikrokredit'!$D$8/12</f>
        <v>0</v>
      </c>
      <c r="H83" s="1">
        <f t="shared" si="7"/>
        <v>0</v>
      </c>
      <c r="I83" s="1">
        <f t="shared" si="8"/>
        <v>0</v>
      </c>
    </row>
    <row r="84" spans="3:9" x14ac:dyDescent="0.25">
      <c r="C84" t="s">
        <v>6</v>
      </c>
      <c r="D84" t="s">
        <v>41</v>
      </c>
      <c r="F84" s="1">
        <f t="shared" si="6"/>
        <v>0</v>
      </c>
      <c r="G84" s="1">
        <f>I83*'IB.SH Mikrokredit'!$D$8/12</f>
        <v>0</v>
      </c>
      <c r="H84" s="1">
        <f t="shared" si="7"/>
        <v>0</v>
      </c>
      <c r="I84" s="1">
        <f t="shared" si="8"/>
        <v>0</v>
      </c>
    </row>
    <row r="85" spans="3:9" x14ac:dyDescent="0.25">
      <c r="C85" t="s">
        <v>6</v>
      </c>
      <c r="D85" t="s">
        <v>41</v>
      </c>
      <c r="F85" s="1">
        <f t="shared" si="6"/>
        <v>0</v>
      </c>
      <c r="G85" s="1">
        <f>I84*'IB.SH Mikrokredit'!$D$8/12</f>
        <v>0</v>
      </c>
      <c r="H85" s="1">
        <f t="shared" si="7"/>
        <v>0</v>
      </c>
      <c r="I85" s="1">
        <f t="shared" si="8"/>
        <v>0</v>
      </c>
    </row>
    <row r="86" spans="3:9" x14ac:dyDescent="0.25">
      <c r="C86" t="s">
        <v>6</v>
      </c>
      <c r="D86" t="s">
        <v>41</v>
      </c>
      <c r="F86" s="1">
        <f t="shared" si="6"/>
        <v>0</v>
      </c>
      <c r="G86" s="1">
        <f>I85*'IB.SH Mikrokredit'!$D$8/12</f>
        <v>0</v>
      </c>
      <c r="H86" s="1">
        <f t="shared" si="7"/>
        <v>0</v>
      </c>
      <c r="I86" s="1">
        <f t="shared" si="8"/>
        <v>0</v>
      </c>
    </row>
    <row r="87" spans="3:9" x14ac:dyDescent="0.25">
      <c r="C87" t="s">
        <v>6</v>
      </c>
      <c r="D87" t="s">
        <v>41</v>
      </c>
      <c r="F87" s="1">
        <f t="shared" si="6"/>
        <v>0</v>
      </c>
      <c r="G87" s="1">
        <f>I86*'IB.SH Mikrokredit'!$D$8/12</f>
        <v>0</v>
      </c>
      <c r="H87" s="1">
        <f t="shared" si="7"/>
        <v>0</v>
      </c>
      <c r="I87" s="1">
        <f t="shared" si="8"/>
        <v>0</v>
      </c>
    </row>
    <row r="88" spans="3:9" x14ac:dyDescent="0.25">
      <c r="C88" t="s">
        <v>6</v>
      </c>
      <c r="D88" t="s">
        <v>41</v>
      </c>
      <c r="F88" s="1">
        <f t="shared" si="6"/>
        <v>0</v>
      </c>
      <c r="G88" s="1">
        <f>I87*'IB.SH Mikrokredit'!$D$8/12</f>
        <v>0</v>
      </c>
      <c r="H88" s="1">
        <f t="shared" si="7"/>
        <v>0</v>
      </c>
      <c r="I88" s="1">
        <f t="shared" si="8"/>
        <v>0</v>
      </c>
    </row>
    <row r="89" spans="3:9" x14ac:dyDescent="0.25">
      <c r="C89" t="s">
        <v>7</v>
      </c>
      <c r="D89" s="10" t="s">
        <v>39</v>
      </c>
      <c r="E89" s="10"/>
      <c r="F89" s="10"/>
      <c r="G89" s="11">
        <f>I89*'IB.SH Mikrokredit'!$D$8/12</f>
        <v>0</v>
      </c>
      <c r="H89" s="11">
        <f>F89+G89</f>
        <v>0</v>
      </c>
      <c r="I89" s="11">
        <f>$H$4</f>
        <v>0</v>
      </c>
    </row>
    <row r="90" spans="3:9" x14ac:dyDescent="0.25">
      <c r="C90" t="s">
        <v>7</v>
      </c>
      <c r="D90" t="s">
        <v>39</v>
      </c>
      <c r="G90" s="1">
        <f>I89*'IB.SH Mikrokredit'!$D$8/12</f>
        <v>0</v>
      </c>
      <c r="H90" s="1">
        <f t="shared" ref="H90:H122" si="9">F90+G90</f>
        <v>0</v>
      </c>
      <c r="I90" s="1">
        <f>I89-F90</f>
        <v>0</v>
      </c>
    </row>
    <row r="91" spans="3:9" x14ac:dyDescent="0.25">
      <c r="C91" t="s">
        <v>7</v>
      </c>
      <c r="D91" t="s">
        <v>39</v>
      </c>
      <c r="G91" s="1">
        <f>I90*'IB.SH Mikrokredit'!$D$8/12</f>
        <v>0</v>
      </c>
      <c r="H91" s="1">
        <f t="shared" ref="H91:H93" si="10">F91+G91</f>
        <v>0</v>
      </c>
      <c r="I91" s="1">
        <f t="shared" ref="I91:I93" si="11">I90-F91</f>
        <v>0</v>
      </c>
    </row>
    <row r="92" spans="3:9" x14ac:dyDescent="0.25">
      <c r="C92" t="s">
        <v>7</v>
      </c>
      <c r="D92" t="s">
        <v>39</v>
      </c>
      <c r="G92" s="1">
        <f>I91*'IB.SH Mikrokredit'!$D$8/12</f>
        <v>0</v>
      </c>
      <c r="H92" s="1">
        <f t="shared" si="10"/>
        <v>0</v>
      </c>
      <c r="I92" s="1">
        <f t="shared" si="11"/>
        <v>0</v>
      </c>
    </row>
    <row r="93" spans="3:9" x14ac:dyDescent="0.25">
      <c r="C93" t="s">
        <v>7</v>
      </c>
      <c r="D93" t="s">
        <v>39</v>
      </c>
      <c r="G93" s="1">
        <f>I92*'IB.SH Mikrokredit'!$D$8/12</f>
        <v>0</v>
      </c>
      <c r="H93" s="1">
        <f t="shared" si="10"/>
        <v>0</v>
      </c>
      <c r="I93" s="1">
        <f t="shared" si="11"/>
        <v>0</v>
      </c>
    </row>
    <row r="94" spans="3:9" x14ac:dyDescent="0.25">
      <c r="C94" t="s">
        <v>7</v>
      </c>
      <c r="D94" t="s">
        <v>39</v>
      </c>
      <c r="G94" s="1">
        <f>I93*'IB.SH Mikrokredit'!$D$8/12</f>
        <v>0</v>
      </c>
      <c r="H94" s="1">
        <f t="shared" si="9"/>
        <v>0</v>
      </c>
      <c r="I94" s="1">
        <f t="shared" ref="I94:I122" si="12">I93-F94</f>
        <v>0</v>
      </c>
    </row>
    <row r="95" spans="3:9" x14ac:dyDescent="0.25">
      <c r="C95" t="s">
        <v>7</v>
      </c>
      <c r="D95" t="s">
        <v>39</v>
      </c>
      <c r="G95" s="1">
        <f>I94*'IB.SH Mikrokredit'!$D$8/12</f>
        <v>0</v>
      </c>
      <c r="H95" s="1">
        <f t="shared" si="9"/>
        <v>0</v>
      </c>
      <c r="I95" s="1">
        <f t="shared" si="12"/>
        <v>0</v>
      </c>
    </row>
    <row r="96" spans="3:9" x14ac:dyDescent="0.25">
      <c r="C96" t="s">
        <v>7</v>
      </c>
      <c r="D96" t="s">
        <v>39</v>
      </c>
      <c r="G96" s="1">
        <f>I95*'IB.SH Mikrokredit'!$D$8/12</f>
        <v>0</v>
      </c>
      <c r="H96" s="1">
        <f t="shared" si="9"/>
        <v>0</v>
      </c>
      <c r="I96" s="1">
        <f t="shared" si="12"/>
        <v>0</v>
      </c>
    </row>
    <row r="97" spans="3:9" x14ac:dyDescent="0.25">
      <c r="C97" t="s">
        <v>7</v>
      </c>
      <c r="D97" t="s">
        <v>39</v>
      </c>
      <c r="G97" s="1">
        <f>I96*'IB.SH Mikrokredit'!$D$8/12</f>
        <v>0</v>
      </c>
      <c r="H97" s="1">
        <f t="shared" si="9"/>
        <v>0</v>
      </c>
      <c r="I97" s="1">
        <f t="shared" si="12"/>
        <v>0</v>
      </c>
    </row>
    <row r="98" spans="3:9" x14ac:dyDescent="0.25">
      <c r="C98" t="s">
        <v>7</v>
      </c>
      <c r="D98" t="s">
        <v>39</v>
      </c>
      <c r="G98" s="1">
        <f>I97*'IB.SH Mikrokredit'!$D$8/12</f>
        <v>0</v>
      </c>
      <c r="H98" s="1">
        <f t="shared" si="9"/>
        <v>0</v>
      </c>
      <c r="I98" s="1">
        <f t="shared" si="12"/>
        <v>0</v>
      </c>
    </row>
    <row r="99" spans="3:9" x14ac:dyDescent="0.25">
      <c r="C99" t="s">
        <v>7</v>
      </c>
      <c r="D99" t="s">
        <v>40</v>
      </c>
      <c r="G99" s="1">
        <f>I98*'IB.SH Mikrokredit'!$D$8/12</f>
        <v>0</v>
      </c>
      <c r="H99" s="1">
        <f t="shared" si="9"/>
        <v>0</v>
      </c>
      <c r="I99" s="1">
        <f t="shared" si="12"/>
        <v>0</v>
      </c>
    </row>
    <row r="100" spans="3:9" x14ac:dyDescent="0.25">
      <c r="C100" t="s">
        <v>7</v>
      </c>
      <c r="D100" t="s">
        <v>40</v>
      </c>
      <c r="F100" s="1"/>
      <c r="G100" s="1">
        <f>I99*'IB.SH Mikrokredit'!$D$8/12</f>
        <v>0</v>
      </c>
      <c r="H100" s="1">
        <f t="shared" si="9"/>
        <v>0</v>
      </c>
      <c r="I100" s="1">
        <f t="shared" si="12"/>
        <v>0</v>
      </c>
    </row>
    <row r="101" spans="3:9" x14ac:dyDescent="0.25">
      <c r="C101" t="s">
        <v>7</v>
      </c>
      <c r="D101" t="s">
        <v>40</v>
      </c>
      <c r="F101" s="1">
        <f t="shared" ref="F101:F122" si="13">$H$2</f>
        <v>0</v>
      </c>
      <c r="G101" s="1">
        <f>I100*'IB.SH Mikrokredit'!$D$8/12</f>
        <v>0</v>
      </c>
      <c r="H101" s="1">
        <f t="shared" si="9"/>
        <v>0</v>
      </c>
      <c r="I101" s="1">
        <f t="shared" si="12"/>
        <v>0</v>
      </c>
    </row>
    <row r="102" spans="3:9" x14ac:dyDescent="0.25">
      <c r="C102" t="s">
        <v>7</v>
      </c>
      <c r="D102" t="s">
        <v>40</v>
      </c>
      <c r="F102" s="1">
        <f t="shared" si="13"/>
        <v>0</v>
      </c>
      <c r="G102" s="1">
        <f>I101*'IB.SH Mikrokredit'!$D$8/12</f>
        <v>0</v>
      </c>
      <c r="H102" s="1">
        <f t="shared" si="9"/>
        <v>0</v>
      </c>
      <c r="I102" s="1">
        <f t="shared" si="12"/>
        <v>0</v>
      </c>
    </row>
    <row r="103" spans="3:9" x14ac:dyDescent="0.25">
      <c r="C103" t="s">
        <v>7</v>
      </c>
      <c r="D103" t="s">
        <v>40</v>
      </c>
      <c r="F103" s="1">
        <f t="shared" si="13"/>
        <v>0</v>
      </c>
      <c r="G103" s="1">
        <f>I102*'IB.SH Mikrokredit'!$D$8/12</f>
        <v>0</v>
      </c>
      <c r="H103" s="1">
        <f t="shared" si="9"/>
        <v>0</v>
      </c>
      <c r="I103" s="1">
        <f t="shared" si="12"/>
        <v>0</v>
      </c>
    </row>
    <row r="104" spans="3:9" x14ac:dyDescent="0.25">
      <c r="C104" t="s">
        <v>7</v>
      </c>
      <c r="D104" t="s">
        <v>40</v>
      </c>
      <c r="F104" s="1">
        <f t="shared" si="13"/>
        <v>0</v>
      </c>
      <c r="G104" s="1">
        <f>I103*'IB.SH Mikrokredit'!$D$8/12</f>
        <v>0</v>
      </c>
      <c r="H104" s="1">
        <f t="shared" si="9"/>
        <v>0</v>
      </c>
      <c r="I104" s="1">
        <f t="shared" si="12"/>
        <v>0</v>
      </c>
    </row>
    <row r="105" spans="3:9" x14ac:dyDescent="0.25">
      <c r="C105" t="s">
        <v>7</v>
      </c>
      <c r="D105" t="s">
        <v>40</v>
      </c>
      <c r="F105" s="1">
        <f t="shared" si="13"/>
        <v>0</v>
      </c>
      <c r="G105" s="1">
        <f>I104*'IB.SH Mikrokredit'!$D$8/12</f>
        <v>0</v>
      </c>
      <c r="H105" s="1">
        <f t="shared" si="9"/>
        <v>0</v>
      </c>
      <c r="I105" s="1">
        <f t="shared" si="12"/>
        <v>0</v>
      </c>
    </row>
    <row r="106" spans="3:9" x14ac:dyDescent="0.25">
      <c r="C106" t="s">
        <v>7</v>
      </c>
      <c r="D106" t="s">
        <v>40</v>
      </c>
      <c r="F106" s="1">
        <f t="shared" si="13"/>
        <v>0</v>
      </c>
      <c r="G106" s="1">
        <f>I105*'IB.SH Mikrokredit'!$D$8/12</f>
        <v>0</v>
      </c>
      <c r="H106" s="1">
        <f t="shared" si="9"/>
        <v>0</v>
      </c>
      <c r="I106" s="1">
        <f t="shared" si="12"/>
        <v>0</v>
      </c>
    </row>
    <row r="107" spans="3:9" x14ac:dyDescent="0.25">
      <c r="C107" t="s">
        <v>7</v>
      </c>
      <c r="D107" t="s">
        <v>40</v>
      </c>
      <c r="F107" s="1">
        <f t="shared" si="13"/>
        <v>0</v>
      </c>
      <c r="G107" s="1">
        <f>I106*'IB.SH Mikrokredit'!$D$8/12</f>
        <v>0</v>
      </c>
      <c r="H107" s="1">
        <f t="shared" si="9"/>
        <v>0</v>
      </c>
      <c r="I107" s="1">
        <f t="shared" si="12"/>
        <v>0</v>
      </c>
    </row>
    <row r="108" spans="3:9" x14ac:dyDescent="0.25">
      <c r="C108" t="s">
        <v>7</v>
      </c>
      <c r="D108" t="s">
        <v>40</v>
      </c>
      <c r="F108" s="1">
        <f t="shared" si="13"/>
        <v>0</v>
      </c>
      <c r="G108" s="1">
        <f>I107*'IB.SH Mikrokredit'!$D$8/12</f>
        <v>0</v>
      </c>
      <c r="H108" s="1">
        <f t="shared" si="9"/>
        <v>0</v>
      </c>
      <c r="I108" s="1">
        <f t="shared" si="12"/>
        <v>0</v>
      </c>
    </row>
    <row r="109" spans="3:9" x14ac:dyDescent="0.25">
      <c r="C109" t="s">
        <v>7</v>
      </c>
      <c r="D109" t="s">
        <v>40</v>
      </c>
      <c r="F109" s="1">
        <f t="shared" si="13"/>
        <v>0</v>
      </c>
      <c r="G109" s="1">
        <f>I108*'IB.SH Mikrokredit'!$D$8/12</f>
        <v>0</v>
      </c>
      <c r="H109" s="1">
        <f t="shared" si="9"/>
        <v>0</v>
      </c>
      <c r="I109" s="1">
        <f t="shared" si="12"/>
        <v>0</v>
      </c>
    </row>
    <row r="110" spans="3:9" x14ac:dyDescent="0.25">
      <c r="C110" t="s">
        <v>7</v>
      </c>
      <c r="D110" t="s">
        <v>40</v>
      </c>
      <c r="F110" s="1">
        <f t="shared" si="13"/>
        <v>0</v>
      </c>
      <c r="G110" s="1">
        <f>I109*'IB.SH Mikrokredit'!$D$8/12</f>
        <v>0</v>
      </c>
      <c r="H110" s="1">
        <f t="shared" si="9"/>
        <v>0</v>
      </c>
      <c r="I110" s="1">
        <f t="shared" si="12"/>
        <v>0</v>
      </c>
    </row>
    <row r="111" spans="3:9" x14ac:dyDescent="0.25">
      <c r="C111" t="s">
        <v>7</v>
      </c>
      <c r="D111" t="s">
        <v>41</v>
      </c>
      <c r="F111" s="1">
        <f t="shared" si="13"/>
        <v>0</v>
      </c>
      <c r="G111" s="1">
        <f>I110*'IB.SH Mikrokredit'!$D$8/12</f>
        <v>0</v>
      </c>
      <c r="H111" s="1">
        <f t="shared" si="9"/>
        <v>0</v>
      </c>
      <c r="I111" s="1">
        <f t="shared" si="12"/>
        <v>0</v>
      </c>
    </row>
    <row r="112" spans="3:9" x14ac:dyDescent="0.25">
      <c r="C112" t="s">
        <v>7</v>
      </c>
      <c r="D112" t="s">
        <v>41</v>
      </c>
      <c r="F112" s="1">
        <f t="shared" si="13"/>
        <v>0</v>
      </c>
      <c r="G112" s="1">
        <f>I111*'IB.SH Mikrokredit'!$D$8/12</f>
        <v>0</v>
      </c>
      <c r="H112" s="1">
        <f t="shared" si="9"/>
        <v>0</v>
      </c>
      <c r="I112" s="1">
        <f t="shared" si="12"/>
        <v>0</v>
      </c>
    </row>
    <row r="113" spans="3:9" x14ac:dyDescent="0.25">
      <c r="C113" t="s">
        <v>7</v>
      </c>
      <c r="D113" t="s">
        <v>41</v>
      </c>
      <c r="F113" s="1">
        <f t="shared" si="13"/>
        <v>0</v>
      </c>
      <c r="G113" s="1">
        <f>I112*'IB.SH Mikrokredit'!$D$8/12</f>
        <v>0</v>
      </c>
      <c r="H113" s="1">
        <f t="shared" si="9"/>
        <v>0</v>
      </c>
      <c r="I113" s="1">
        <f t="shared" si="12"/>
        <v>0</v>
      </c>
    </row>
    <row r="114" spans="3:9" x14ac:dyDescent="0.25">
      <c r="C114" t="s">
        <v>7</v>
      </c>
      <c r="D114" t="s">
        <v>41</v>
      </c>
      <c r="F114" s="1">
        <f t="shared" si="13"/>
        <v>0</v>
      </c>
      <c r="G114" s="1">
        <f>I113*'IB.SH Mikrokredit'!$D$8/12</f>
        <v>0</v>
      </c>
      <c r="H114" s="1">
        <f t="shared" si="9"/>
        <v>0</v>
      </c>
      <c r="I114" s="1">
        <f t="shared" si="12"/>
        <v>0</v>
      </c>
    </row>
    <row r="115" spans="3:9" x14ac:dyDescent="0.25">
      <c r="C115" t="s">
        <v>7</v>
      </c>
      <c r="D115" t="s">
        <v>41</v>
      </c>
      <c r="F115" s="1">
        <f t="shared" si="13"/>
        <v>0</v>
      </c>
      <c r="G115" s="1">
        <f>I114*'IB.SH Mikrokredit'!$D$8/12</f>
        <v>0</v>
      </c>
      <c r="H115" s="1">
        <f t="shared" si="9"/>
        <v>0</v>
      </c>
      <c r="I115" s="1">
        <f t="shared" si="12"/>
        <v>0</v>
      </c>
    </row>
    <row r="116" spans="3:9" x14ac:dyDescent="0.25">
      <c r="C116" t="s">
        <v>7</v>
      </c>
      <c r="D116" t="s">
        <v>41</v>
      </c>
      <c r="F116" s="1">
        <f t="shared" si="13"/>
        <v>0</v>
      </c>
      <c r="G116" s="1">
        <f>I115*'IB.SH Mikrokredit'!$D$8/12</f>
        <v>0</v>
      </c>
      <c r="H116" s="1">
        <f t="shared" si="9"/>
        <v>0</v>
      </c>
      <c r="I116" s="1">
        <f t="shared" si="12"/>
        <v>0</v>
      </c>
    </row>
    <row r="117" spans="3:9" x14ac:dyDescent="0.25">
      <c r="C117" t="s">
        <v>7</v>
      </c>
      <c r="D117" t="s">
        <v>41</v>
      </c>
      <c r="F117" s="1">
        <f t="shared" si="13"/>
        <v>0</v>
      </c>
      <c r="G117" s="1">
        <f>I116*'IB.SH Mikrokredit'!$D$8/12</f>
        <v>0</v>
      </c>
      <c r="H117" s="1">
        <f t="shared" si="9"/>
        <v>0</v>
      </c>
      <c r="I117" s="1">
        <f t="shared" si="12"/>
        <v>0</v>
      </c>
    </row>
    <row r="118" spans="3:9" x14ac:dyDescent="0.25">
      <c r="C118" t="s">
        <v>7</v>
      </c>
      <c r="D118" t="s">
        <v>41</v>
      </c>
      <c r="F118" s="1">
        <f t="shared" si="13"/>
        <v>0</v>
      </c>
      <c r="G118" s="1">
        <f>I117*'IB.SH Mikrokredit'!$D$8/12</f>
        <v>0</v>
      </c>
      <c r="H118" s="1">
        <f t="shared" si="9"/>
        <v>0</v>
      </c>
      <c r="I118" s="1">
        <f t="shared" si="12"/>
        <v>0</v>
      </c>
    </row>
    <row r="119" spans="3:9" x14ac:dyDescent="0.25">
      <c r="C119" t="s">
        <v>7</v>
      </c>
      <c r="D119" t="s">
        <v>41</v>
      </c>
      <c r="F119" s="1">
        <f t="shared" si="13"/>
        <v>0</v>
      </c>
      <c r="G119" s="1">
        <f>I118*'IB.SH Mikrokredit'!$D$8/12</f>
        <v>0</v>
      </c>
      <c r="H119" s="1">
        <f t="shared" si="9"/>
        <v>0</v>
      </c>
      <c r="I119" s="1">
        <f t="shared" si="12"/>
        <v>0</v>
      </c>
    </row>
    <row r="120" spans="3:9" x14ac:dyDescent="0.25">
      <c r="C120" t="s">
        <v>7</v>
      </c>
      <c r="D120" t="s">
        <v>41</v>
      </c>
      <c r="F120" s="1">
        <f t="shared" si="13"/>
        <v>0</v>
      </c>
      <c r="G120" s="1">
        <f>I119*'IB.SH Mikrokredit'!$D$8/12</f>
        <v>0</v>
      </c>
      <c r="H120" s="1">
        <f t="shared" si="9"/>
        <v>0</v>
      </c>
      <c r="I120" s="1">
        <f t="shared" si="12"/>
        <v>0</v>
      </c>
    </row>
    <row r="121" spans="3:9" x14ac:dyDescent="0.25">
      <c r="C121" t="s">
        <v>7</v>
      </c>
      <c r="D121" t="s">
        <v>41</v>
      </c>
      <c r="F121" s="1">
        <f t="shared" si="13"/>
        <v>0</v>
      </c>
      <c r="G121" s="1">
        <f>I120*'IB.SH Mikrokredit'!$D$8/12</f>
        <v>0</v>
      </c>
      <c r="H121" s="1">
        <f t="shared" si="9"/>
        <v>0</v>
      </c>
      <c r="I121" s="1">
        <f t="shared" si="12"/>
        <v>0</v>
      </c>
    </row>
    <row r="122" spans="3:9" x14ac:dyDescent="0.25">
      <c r="C122" t="s">
        <v>7</v>
      </c>
      <c r="D122" t="s">
        <v>41</v>
      </c>
      <c r="F122" s="1">
        <f t="shared" si="13"/>
        <v>0</v>
      </c>
      <c r="G122" s="1">
        <f>I121*'IB.SH Mikrokredit'!$D$8/12</f>
        <v>0</v>
      </c>
      <c r="H122" s="1">
        <f t="shared" si="9"/>
        <v>0</v>
      </c>
      <c r="I122" s="1">
        <f t="shared" si="12"/>
        <v>0</v>
      </c>
    </row>
    <row r="123" spans="3:9" x14ac:dyDescent="0.25">
      <c r="C123" t="s">
        <v>8</v>
      </c>
      <c r="D123" s="10" t="s">
        <v>39</v>
      </c>
      <c r="E123" s="10"/>
      <c r="F123" s="10"/>
      <c r="G123" s="11">
        <f>I123*'IB.SH Mikrokredit'!$D$8/12</f>
        <v>0</v>
      </c>
      <c r="H123" s="11">
        <f>F123+G123</f>
        <v>0</v>
      </c>
      <c r="I123" s="11">
        <f>$H$4</f>
        <v>0</v>
      </c>
    </row>
    <row r="124" spans="3:9" x14ac:dyDescent="0.25">
      <c r="C124" t="s">
        <v>8</v>
      </c>
      <c r="D124" t="s">
        <v>39</v>
      </c>
      <c r="G124" s="1">
        <f>I123*'IB.SH Mikrokredit'!$D$8/12</f>
        <v>0</v>
      </c>
      <c r="H124" s="1">
        <f t="shared" ref="H124:H155" si="14">F124+G124</f>
        <v>0</v>
      </c>
      <c r="I124" s="1">
        <f>I123-F124</f>
        <v>0</v>
      </c>
    </row>
    <row r="125" spans="3:9" x14ac:dyDescent="0.25">
      <c r="C125" t="s">
        <v>8</v>
      </c>
      <c r="D125" t="s">
        <v>39</v>
      </c>
      <c r="G125" s="1">
        <f>I124*'IB.SH Mikrokredit'!$D$8/12</f>
        <v>0</v>
      </c>
      <c r="H125" s="1">
        <f t="shared" si="14"/>
        <v>0</v>
      </c>
      <c r="I125" s="1">
        <f t="shared" ref="I125:I155" si="15">I124-F125</f>
        <v>0</v>
      </c>
    </row>
    <row r="126" spans="3:9" x14ac:dyDescent="0.25">
      <c r="C126" t="s">
        <v>8</v>
      </c>
      <c r="D126" t="s">
        <v>39</v>
      </c>
      <c r="G126" s="1">
        <f>I125*'IB.SH Mikrokredit'!$D$8/12</f>
        <v>0</v>
      </c>
      <c r="H126" s="1">
        <f t="shared" si="14"/>
        <v>0</v>
      </c>
      <c r="I126" s="1">
        <f t="shared" si="15"/>
        <v>0</v>
      </c>
    </row>
    <row r="127" spans="3:9" x14ac:dyDescent="0.25">
      <c r="C127" t="s">
        <v>8</v>
      </c>
      <c r="D127" t="s">
        <v>39</v>
      </c>
      <c r="G127" s="1">
        <f>I126*'IB.SH Mikrokredit'!$D$8/12</f>
        <v>0</v>
      </c>
      <c r="H127" s="1">
        <f t="shared" si="14"/>
        <v>0</v>
      </c>
      <c r="I127" s="1">
        <f t="shared" si="15"/>
        <v>0</v>
      </c>
    </row>
    <row r="128" spans="3:9" x14ac:dyDescent="0.25">
      <c r="C128" t="s">
        <v>8</v>
      </c>
      <c r="D128" t="s">
        <v>39</v>
      </c>
      <c r="G128" s="1">
        <f>I127*'IB.SH Mikrokredit'!$D$8/12</f>
        <v>0</v>
      </c>
      <c r="H128" s="1">
        <f t="shared" si="14"/>
        <v>0</v>
      </c>
      <c r="I128" s="1">
        <f t="shared" si="15"/>
        <v>0</v>
      </c>
    </row>
    <row r="129" spans="3:9" x14ac:dyDescent="0.25">
      <c r="C129" t="s">
        <v>8</v>
      </c>
      <c r="D129" t="s">
        <v>39</v>
      </c>
      <c r="G129" s="1">
        <f>I128*'IB.SH Mikrokredit'!$D$8/12</f>
        <v>0</v>
      </c>
      <c r="H129" s="1">
        <f t="shared" si="14"/>
        <v>0</v>
      </c>
      <c r="I129" s="1">
        <f t="shared" si="15"/>
        <v>0</v>
      </c>
    </row>
    <row r="130" spans="3:9" x14ac:dyDescent="0.25">
      <c r="C130" t="s">
        <v>8</v>
      </c>
      <c r="D130" t="s">
        <v>39</v>
      </c>
      <c r="G130" s="1">
        <f>I129*'IB.SH Mikrokredit'!$D$8/12</f>
        <v>0</v>
      </c>
      <c r="H130" s="1">
        <f t="shared" si="14"/>
        <v>0</v>
      </c>
      <c r="I130" s="1">
        <f t="shared" si="15"/>
        <v>0</v>
      </c>
    </row>
    <row r="131" spans="3:9" x14ac:dyDescent="0.25">
      <c r="C131" t="s">
        <v>8</v>
      </c>
      <c r="D131" t="s">
        <v>39</v>
      </c>
      <c r="G131" s="1">
        <f>I130*'IB.SH Mikrokredit'!$D$8/12</f>
        <v>0</v>
      </c>
      <c r="H131" s="1">
        <f t="shared" si="14"/>
        <v>0</v>
      </c>
      <c r="I131" s="1">
        <f t="shared" si="15"/>
        <v>0</v>
      </c>
    </row>
    <row r="132" spans="3:9" x14ac:dyDescent="0.25">
      <c r="C132" t="s">
        <v>8</v>
      </c>
      <c r="D132" t="s">
        <v>40</v>
      </c>
      <c r="G132" s="1">
        <f>I131*'IB.SH Mikrokredit'!$D$8/12</f>
        <v>0</v>
      </c>
      <c r="H132" s="1">
        <f t="shared" si="14"/>
        <v>0</v>
      </c>
      <c r="I132" s="1">
        <f t="shared" si="15"/>
        <v>0</v>
      </c>
    </row>
    <row r="133" spans="3:9" x14ac:dyDescent="0.25">
      <c r="C133" t="s">
        <v>8</v>
      </c>
      <c r="D133" t="s">
        <v>40</v>
      </c>
      <c r="F133" s="1"/>
      <c r="G133" s="1">
        <f>I132*'IB.SH Mikrokredit'!$D$8/12</f>
        <v>0</v>
      </c>
      <c r="H133" s="1">
        <f t="shared" si="14"/>
        <v>0</v>
      </c>
      <c r="I133" s="1">
        <f t="shared" si="15"/>
        <v>0</v>
      </c>
    </row>
    <row r="134" spans="3:9" x14ac:dyDescent="0.25">
      <c r="C134" t="s">
        <v>8</v>
      </c>
      <c r="D134" t="s">
        <v>40</v>
      </c>
      <c r="F134" s="1"/>
      <c r="G134" s="1">
        <f>I133*'IB.SH Mikrokredit'!$D$8/12</f>
        <v>0</v>
      </c>
      <c r="H134" s="1">
        <f t="shared" si="14"/>
        <v>0</v>
      </c>
      <c r="I134" s="1">
        <f t="shared" si="15"/>
        <v>0</v>
      </c>
    </row>
    <row r="135" spans="3:9" x14ac:dyDescent="0.25">
      <c r="C135" t="s">
        <v>8</v>
      </c>
      <c r="D135" t="s">
        <v>40</v>
      </c>
      <c r="F135" s="1">
        <f t="shared" ref="F135:F155" si="16">$H$2</f>
        <v>0</v>
      </c>
      <c r="G135" s="1">
        <f>I134*'IB.SH Mikrokredit'!$D$8/12</f>
        <v>0</v>
      </c>
      <c r="H135" s="1">
        <f t="shared" si="14"/>
        <v>0</v>
      </c>
      <c r="I135" s="1">
        <f t="shared" si="15"/>
        <v>0</v>
      </c>
    </row>
    <row r="136" spans="3:9" x14ac:dyDescent="0.25">
      <c r="C136" t="s">
        <v>8</v>
      </c>
      <c r="D136" t="s">
        <v>40</v>
      </c>
      <c r="F136" s="1">
        <f t="shared" si="16"/>
        <v>0</v>
      </c>
      <c r="G136" s="1">
        <f>I135*'IB.SH Mikrokredit'!$D$8/12</f>
        <v>0</v>
      </c>
      <c r="H136" s="1">
        <f t="shared" si="14"/>
        <v>0</v>
      </c>
      <c r="I136" s="1">
        <f t="shared" si="15"/>
        <v>0</v>
      </c>
    </row>
    <row r="137" spans="3:9" x14ac:dyDescent="0.25">
      <c r="C137" t="s">
        <v>8</v>
      </c>
      <c r="D137" t="s">
        <v>40</v>
      </c>
      <c r="F137" s="1">
        <f t="shared" si="16"/>
        <v>0</v>
      </c>
      <c r="G137" s="1">
        <f>I136*'IB.SH Mikrokredit'!$D$8/12</f>
        <v>0</v>
      </c>
      <c r="H137" s="1">
        <f t="shared" si="14"/>
        <v>0</v>
      </c>
      <c r="I137" s="1">
        <f t="shared" si="15"/>
        <v>0</v>
      </c>
    </row>
    <row r="138" spans="3:9" x14ac:dyDescent="0.25">
      <c r="C138" t="s">
        <v>8</v>
      </c>
      <c r="D138" t="s">
        <v>40</v>
      </c>
      <c r="F138" s="1">
        <f t="shared" si="16"/>
        <v>0</v>
      </c>
      <c r="G138" s="1">
        <f>I137*'IB.SH Mikrokredit'!$D$8/12</f>
        <v>0</v>
      </c>
      <c r="H138" s="1">
        <f t="shared" si="14"/>
        <v>0</v>
      </c>
      <c r="I138" s="1">
        <f t="shared" si="15"/>
        <v>0</v>
      </c>
    </row>
    <row r="139" spans="3:9" x14ac:dyDescent="0.25">
      <c r="C139" t="s">
        <v>8</v>
      </c>
      <c r="D139" t="s">
        <v>40</v>
      </c>
      <c r="F139" s="1">
        <f t="shared" si="16"/>
        <v>0</v>
      </c>
      <c r="G139" s="1">
        <f>I138*'IB.SH Mikrokredit'!$D$8/12</f>
        <v>0</v>
      </c>
      <c r="H139" s="1">
        <f t="shared" si="14"/>
        <v>0</v>
      </c>
      <c r="I139" s="1">
        <f t="shared" si="15"/>
        <v>0</v>
      </c>
    </row>
    <row r="140" spans="3:9" x14ac:dyDescent="0.25">
      <c r="C140" t="s">
        <v>8</v>
      </c>
      <c r="D140" t="s">
        <v>40</v>
      </c>
      <c r="F140" s="1">
        <f t="shared" si="16"/>
        <v>0</v>
      </c>
      <c r="G140" s="1">
        <f>I139*'IB.SH Mikrokredit'!$D$8/12</f>
        <v>0</v>
      </c>
      <c r="H140" s="1">
        <f t="shared" si="14"/>
        <v>0</v>
      </c>
      <c r="I140" s="1">
        <f t="shared" si="15"/>
        <v>0</v>
      </c>
    </row>
    <row r="141" spans="3:9" x14ac:dyDescent="0.25">
      <c r="C141" t="s">
        <v>8</v>
      </c>
      <c r="D141" t="s">
        <v>40</v>
      </c>
      <c r="F141" s="1">
        <f t="shared" si="16"/>
        <v>0</v>
      </c>
      <c r="G141" s="1">
        <f>I140*'IB.SH Mikrokredit'!$D$8/12</f>
        <v>0</v>
      </c>
      <c r="H141" s="1">
        <f t="shared" si="14"/>
        <v>0</v>
      </c>
      <c r="I141" s="1">
        <f t="shared" si="15"/>
        <v>0</v>
      </c>
    </row>
    <row r="142" spans="3:9" x14ac:dyDescent="0.25">
      <c r="C142" t="s">
        <v>8</v>
      </c>
      <c r="D142" t="s">
        <v>40</v>
      </c>
      <c r="F142" s="1">
        <f t="shared" si="16"/>
        <v>0</v>
      </c>
      <c r="G142" s="1">
        <f>I141*'IB.SH Mikrokredit'!$D$8/12</f>
        <v>0</v>
      </c>
      <c r="H142" s="1">
        <f t="shared" si="14"/>
        <v>0</v>
      </c>
      <c r="I142" s="1">
        <f t="shared" si="15"/>
        <v>0</v>
      </c>
    </row>
    <row r="143" spans="3:9" x14ac:dyDescent="0.25">
      <c r="C143" t="s">
        <v>8</v>
      </c>
      <c r="D143" t="s">
        <v>40</v>
      </c>
      <c r="F143" s="1">
        <f t="shared" si="16"/>
        <v>0</v>
      </c>
      <c r="G143" s="1">
        <f>I142*'IB.SH Mikrokredit'!$D$8/12</f>
        <v>0</v>
      </c>
      <c r="H143" s="1">
        <f t="shared" si="14"/>
        <v>0</v>
      </c>
      <c r="I143" s="1">
        <f t="shared" si="15"/>
        <v>0</v>
      </c>
    </row>
    <row r="144" spans="3:9" x14ac:dyDescent="0.25">
      <c r="C144" t="s">
        <v>8</v>
      </c>
      <c r="D144" t="s">
        <v>41</v>
      </c>
      <c r="F144" s="1">
        <f t="shared" si="16"/>
        <v>0</v>
      </c>
      <c r="G144" s="1">
        <f>I143*'IB.SH Mikrokredit'!$D$8/12</f>
        <v>0</v>
      </c>
      <c r="H144" s="1">
        <f t="shared" si="14"/>
        <v>0</v>
      </c>
      <c r="I144" s="1">
        <f t="shared" si="15"/>
        <v>0</v>
      </c>
    </row>
    <row r="145" spans="3:9" x14ac:dyDescent="0.25">
      <c r="C145" t="s">
        <v>8</v>
      </c>
      <c r="D145" t="s">
        <v>41</v>
      </c>
      <c r="F145" s="1">
        <f t="shared" si="16"/>
        <v>0</v>
      </c>
      <c r="G145" s="1">
        <f>I144*'IB.SH Mikrokredit'!$D$8/12</f>
        <v>0</v>
      </c>
      <c r="H145" s="1">
        <f t="shared" si="14"/>
        <v>0</v>
      </c>
      <c r="I145" s="1">
        <f t="shared" si="15"/>
        <v>0</v>
      </c>
    </row>
    <row r="146" spans="3:9" x14ac:dyDescent="0.25">
      <c r="C146" t="s">
        <v>8</v>
      </c>
      <c r="D146" t="s">
        <v>41</v>
      </c>
      <c r="F146" s="1">
        <f t="shared" si="16"/>
        <v>0</v>
      </c>
      <c r="G146" s="1">
        <f>I145*'IB.SH Mikrokredit'!$D$8/12</f>
        <v>0</v>
      </c>
      <c r="H146" s="1">
        <f t="shared" si="14"/>
        <v>0</v>
      </c>
      <c r="I146" s="1">
        <f t="shared" si="15"/>
        <v>0</v>
      </c>
    </row>
    <row r="147" spans="3:9" x14ac:dyDescent="0.25">
      <c r="C147" t="s">
        <v>8</v>
      </c>
      <c r="D147" t="s">
        <v>41</v>
      </c>
      <c r="F147" s="1">
        <f t="shared" si="16"/>
        <v>0</v>
      </c>
      <c r="G147" s="1">
        <f>I146*'IB.SH Mikrokredit'!$D$8/12</f>
        <v>0</v>
      </c>
      <c r="H147" s="1">
        <f t="shared" si="14"/>
        <v>0</v>
      </c>
      <c r="I147" s="1">
        <f t="shared" si="15"/>
        <v>0</v>
      </c>
    </row>
    <row r="148" spans="3:9" x14ac:dyDescent="0.25">
      <c r="C148" t="s">
        <v>8</v>
      </c>
      <c r="D148" t="s">
        <v>41</v>
      </c>
      <c r="F148" s="1">
        <f t="shared" si="16"/>
        <v>0</v>
      </c>
      <c r="G148" s="1">
        <f>I147*'IB.SH Mikrokredit'!$D$8/12</f>
        <v>0</v>
      </c>
      <c r="H148" s="1">
        <f t="shared" si="14"/>
        <v>0</v>
      </c>
      <c r="I148" s="1">
        <f t="shared" si="15"/>
        <v>0</v>
      </c>
    </row>
    <row r="149" spans="3:9" x14ac:dyDescent="0.25">
      <c r="C149" t="s">
        <v>8</v>
      </c>
      <c r="D149" t="s">
        <v>41</v>
      </c>
      <c r="F149" s="1">
        <f t="shared" si="16"/>
        <v>0</v>
      </c>
      <c r="G149" s="1">
        <f>I148*'IB.SH Mikrokredit'!$D$8/12</f>
        <v>0</v>
      </c>
      <c r="H149" s="1">
        <f t="shared" si="14"/>
        <v>0</v>
      </c>
      <c r="I149" s="1">
        <f t="shared" si="15"/>
        <v>0</v>
      </c>
    </row>
    <row r="150" spans="3:9" x14ac:dyDescent="0.25">
      <c r="C150" t="s">
        <v>8</v>
      </c>
      <c r="D150" t="s">
        <v>41</v>
      </c>
      <c r="F150" s="1">
        <f t="shared" si="16"/>
        <v>0</v>
      </c>
      <c r="G150" s="1">
        <f>I149*'IB.SH Mikrokredit'!$D$8/12</f>
        <v>0</v>
      </c>
      <c r="H150" s="1">
        <f t="shared" si="14"/>
        <v>0</v>
      </c>
      <c r="I150" s="1">
        <f t="shared" si="15"/>
        <v>0</v>
      </c>
    </row>
    <row r="151" spans="3:9" x14ac:dyDescent="0.25">
      <c r="C151" t="s">
        <v>8</v>
      </c>
      <c r="D151" t="s">
        <v>41</v>
      </c>
      <c r="F151" s="1">
        <f t="shared" si="16"/>
        <v>0</v>
      </c>
      <c r="G151" s="1">
        <f>I150*'IB.SH Mikrokredit'!$D$8/12</f>
        <v>0</v>
      </c>
      <c r="H151" s="1">
        <f t="shared" si="14"/>
        <v>0</v>
      </c>
      <c r="I151" s="1">
        <f t="shared" si="15"/>
        <v>0</v>
      </c>
    </row>
    <row r="152" spans="3:9" x14ac:dyDescent="0.25">
      <c r="C152" t="s">
        <v>8</v>
      </c>
      <c r="D152" t="s">
        <v>41</v>
      </c>
      <c r="F152" s="1">
        <f t="shared" si="16"/>
        <v>0</v>
      </c>
      <c r="G152" s="1">
        <f>I151*'IB.SH Mikrokredit'!$D$8/12</f>
        <v>0</v>
      </c>
      <c r="H152" s="1">
        <f t="shared" si="14"/>
        <v>0</v>
      </c>
      <c r="I152" s="1">
        <f t="shared" si="15"/>
        <v>0</v>
      </c>
    </row>
    <row r="153" spans="3:9" x14ac:dyDescent="0.25">
      <c r="C153" t="s">
        <v>8</v>
      </c>
      <c r="D153" t="s">
        <v>41</v>
      </c>
      <c r="F153" s="1">
        <f t="shared" si="16"/>
        <v>0</v>
      </c>
      <c r="G153" s="1">
        <f>I152*'IB.SH Mikrokredit'!$D$8/12</f>
        <v>0</v>
      </c>
      <c r="H153" s="1">
        <f t="shared" si="14"/>
        <v>0</v>
      </c>
      <c r="I153" s="1">
        <f t="shared" si="15"/>
        <v>0</v>
      </c>
    </row>
    <row r="154" spans="3:9" x14ac:dyDescent="0.25">
      <c r="C154" t="s">
        <v>8</v>
      </c>
      <c r="D154" t="s">
        <v>41</v>
      </c>
      <c r="F154" s="1">
        <f t="shared" si="16"/>
        <v>0</v>
      </c>
      <c r="G154" s="1">
        <f>I153*'IB.SH Mikrokredit'!$D$8/12</f>
        <v>0</v>
      </c>
      <c r="H154" s="1">
        <f t="shared" si="14"/>
        <v>0</v>
      </c>
      <c r="I154" s="1">
        <f t="shared" si="15"/>
        <v>0</v>
      </c>
    </row>
    <row r="155" spans="3:9" x14ac:dyDescent="0.25">
      <c r="C155" t="s">
        <v>8</v>
      </c>
      <c r="D155" t="s">
        <v>41</v>
      </c>
      <c r="F155" s="1">
        <f t="shared" si="16"/>
        <v>0</v>
      </c>
      <c r="G155" s="1">
        <f>I154*'IB.SH Mikrokredit'!$D$8/12</f>
        <v>0</v>
      </c>
      <c r="H155" s="1">
        <f t="shared" si="14"/>
        <v>0</v>
      </c>
      <c r="I155" s="1">
        <f t="shared" si="15"/>
        <v>0</v>
      </c>
    </row>
    <row r="156" spans="3:9" x14ac:dyDescent="0.25">
      <c r="C156" t="s">
        <v>9</v>
      </c>
      <c r="D156" s="10" t="s">
        <v>39</v>
      </c>
      <c r="E156" s="10"/>
      <c r="F156" s="10"/>
      <c r="G156" s="11">
        <f>I156*'IB.SH Mikrokredit'!$D$8/12</f>
        <v>0</v>
      </c>
      <c r="H156" s="11">
        <f>F156+G156</f>
        <v>0</v>
      </c>
      <c r="I156" s="11">
        <f>$H$4</f>
        <v>0</v>
      </c>
    </row>
    <row r="157" spans="3:9" x14ac:dyDescent="0.25">
      <c r="C157" t="s">
        <v>9</v>
      </c>
      <c r="D157" t="s">
        <v>39</v>
      </c>
      <c r="G157" s="1">
        <f>I156*'IB.SH Mikrokredit'!$D$8/12</f>
        <v>0</v>
      </c>
      <c r="H157" s="1">
        <f t="shared" ref="H157:H161" si="17">F157+G157</f>
        <v>0</v>
      </c>
      <c r="I157" s="1">
        <f>I156-F157</f>
        <v>0</v>
      </c>
    </row>
    <row r="158" spans="3:9" x14ac:dyDescent="0.25">
      <c r="C158" t="s">
        <v>9</v>
      </c>
      <c r="D158" t="s">
        <v>39</v>
      </c>
      <c r="G158" s="1">
        <f>I157*'IB.SH Mikrokredit'!$D$8/12</f>
        <v>0</v>
      </c>
      <c r="H158" s="1">
        <f t="shared" si="17"/>
        <v>0</v>
      </c>
      <c r="I158" s="1">
        <f t="shared" ref="I158:I161" si="18">I157-F158</f>
        <v>0</v>
      </c>
    </row>
    <row r="159" spans="3:9" x14ac:dyDescent="0.25">
      <c r="C159" t="s">
        <v>9</v>
      </c>
      <c r="D159" t="s">
        <v>39</v>
      </c>
      <c r="G159" s="1">
        <f>I158*'IB.SH Mikrokredit'!$D$8/12</f>
        <v>0</v>
      </c>
      <c r="H159" s="1">
        <f t="shared" si="17"/>
        <v>0</v>
      </c>
      <c r="I159" s="1">
        <f t="shared" si="18"/>
        <v>0</v>
      </c>
    </row>
    <row r="160" spans="3:9" x14ac:dyDescent="0.25">
      <c r="C160" t="s">
        <v>9</v>
      </c>
      <c r="D160" t="s">
        <v>39</v>
      </c>
      <c r="G160" s="1">
        <f>I159*'IB.SH Mikrokredit'!$D$8/12</f>
        <v>0</v>
      </c>
      <c r="H160" s="1">
        <f t="shared" si="17"/>
        <v>0</v>
      </c>
      <c r="I160" s="1">
        <f t="shared" si="18"/>
        <v>0</v>
      </c>
    </row>
    <row r="161" spans="3:9" x14ac:dyDescent="0.25">
      <c r="C161" t="s">
        <v>9</v>
      </c>
      <c r="D161" t="s">
        <v>39</v>
      </c>
      <c r="G161" s="1">
        <f>I160*'IB.SH Mikrokredit'!$D$8/12</f>
        <v>0</v>
      </c>
      <c r="H161" s="1">
        <f t="shared" si="17"/>
        <v>0</v>
      </c>
      <c r="I161" s="1">
        <f t="shared" si="18"/>
        <v>0</v>
      </c>
    </row>
    <row r="162" spans="3:9" x14ac:dyDescent="0.25">
      <c r="C162" t="s">
        <v>9</v>
      </c>
      <c r="D162" t="s">
        <v>39</v>
      </c>
      <c r="G162" s="1">
        <f>I161*'IB.SH Mikrokredit'!$D$8/12</f>
        <v>0</v>
      </c>
      <c r="H162" s="1">
        <f t="shared" ref="H162:H187" si="19">F162+G162</f>
        <v>0</v>
      </c>
      <c r="I162" s="1">
        <f t="shared" ref="I162:I187" si="20">I161-F162</f>
        <v>0</v>
      </c>
    </row>
    <row r="163" spans="3:9" x14ac:dyDescent="0.25">
      <c r="C163" t="s">
        <v>9</v>
      </c>
      <c r="D163" t="s">
        <v>39</v>
      </c>
      <c r="G163" s="1">
        <f>I162*'IB.SH Mikrokredit'!$D$8/12</f>
        <v>0</v>
      </c>
      <c r="H163" s="1">
        <f t="shared" si="19"/>
        <v>0</v>
      </c>
      <c r="I163" s="1">
        <f t="shared" si="20"/>
        <v>0</v>
      </c>
    </row>
    <row r="164" spans="3:9" x14ac:dyDescent="0.25">
      <c r="C164" t="s">
        <v>9</v>
      </c>
      <c r="D164" t="s">
        <v>40</v>
      </c>
      <c r="G164" s="1">
        <f>I163*'IB.SH Mikrokredit'!$D$8/12</f>
        <v>0</v>
      </c>
      <c r="H164" s="1">
        <f t="shared" si="19"/>
        <v>0</v>
      </c>
      <c r="I164" s="1">
        <f t="shared" si="20"/>
        <v>0</v>
      </c>
    </row>
    <row r="165" spans="3:9" x14ac:dyDescent="0.25">
      <c r="C165" t="s">
        <v>9</v>
      </c>
      <c r="D165" t="s">
        <v>40</v>
      </c>
      <c r="F165" s="1"/>
      <c r="G165" s="1">
        <f>I164*'IB.SH Mikrokredit'!$D$8/12</f>
        <v>0</v>
      </c>
      <c r="H165" s="1">
        <f t="shared" si="19"/>
        <v>0</v>
      </c>
      <c r="I165" s="1">
        <f t="shared" si="20"/>
        <v>0</v>
      </c>
    </row>
    <row r="166" spans="3:9" x14ac:dyDescent="0.25">
      <c r="C166" t="s">
        <v>9</v>
      </c>
      <c r="D166" t="s">
        <v>40</v>
      </c>
      <c r="F166" s="1"/>
      <c r="G166" s="1">
        <f>I165*'IB.SH Mikrokredit'!$D$8/12</f>
        <v>0</v>
      </c>
      <c r="H166" s="1">
        <f t="shared" si="19"/>
        <v>0</v>
      </c>
      <c r="I166" s="1">
        <f t="shared" si="20"/>
        <v>0</v>
      </c>
    </row>
    <row r="167" spans="3:9" x14ac:dyDescent="0.25">
      <c r="C167" t="s">
        <v>9</v>
      </c>
      <c r="D167" t="s">
        <v>40</v>
      </c>
      <c r="F167" s="1"/>
      <c r="G167" s="1">
        <f>I166*'IB.SH Mikrokredit'!$D$8/12</f>
        <v>0</v>
      </c>
      <c r="H167" s="1">
        <f t="shared" si="19"/>
        <v>0</v>
      </c>
      <c r="I167" s="1">
        <f t="shared" si="20"/>
        <v>0</v>
      </c>
    </row>
    <row r="168" spans="3:9" x14ac:dyDescent="0.25">
      <c r="C168" t="s">
        <v>9</v>
      </c>
      <c r="D168" t="s">
        <v>40</v>
      </c>
      <c r="F168" s="1">
        <f t="shared" ref="F168:F187" si="21">$H$2</f>
        <v>0</v>
      </c>
      <c r="G168" s="1">
        <f>I167*'IB.SH Mikrokredit'!$D$8/12</f>
        <v>0</v>
      </c>
      <c r="H168" s="1">
        <f t="shared" si="19"/>
        <v>0</v>
      </c>
      <c r="I168" s="1">
        <f t="shared" si="20"/>
        <v>0</v>
      </c>
    </row>
    <row r="169" spans="3:9" x14ac:dyDescent="0.25">
      <c r="C169" t="s">
        <v>9</v>
      </c>
      <c r="D169" t="s">
        <v>40</v>
      </c>
      <c r="F169" s="1">
        <f t="shared" si="21"/>
        <v>0</v>
      </c>
      <c r="G169" s="1">
        <f>I168*'IB.SH Mikrokredit'!$D$8/12</f>
        <v>0</v>
      </c>
      <c r="H169" s="1">
        <f t="shared" si="19"/>
        <v>0</v>
      </c>
      <c r="I169" s="1">
        <f t="shared" si="20"/>
        <v>0</v>
      </c>
    </row>
    <row r="170" spans="3:9" x14ac:dyDescent="0.25">
      <c r="C170" t="s">
        <v>9</v>
      </c>
      <c r="D170" t="s">
        <v>40</v>
      </c>
      <c r="F170" s="1">
        <f t="shared" si="21"/>
        <v>0</v>
      </c>
      <c r="G170" s="1">
        <f>I169*'IB.SH Mikrokredit'!$D$8/12</f>
        <v>0</v>
      </c>
      <c r="H170" s="1">
        <f t="shared" si="19"/>
        <v>0</v>
      </c>
      <c r="I170" s="1">
        <f t="shared" si="20"/>
        <v>0</v>
      </c>
    </row>
    <row r="171" spans="3:9" x14ac:dyDescent="0.25">
      <c r="C171" t="s">
        <v>9</v>
      </c>
      <c r="D171" t="s">
        <v>40</v>
      </c>
      <c r="F171" s="1">
        <f t="shared" si="21"/>
        <v>0</v>
      </c>
      <c r="G171" s="1">
        <f>I170*'IB.SH Mikrokredit'!$D$8/12</f>
        <v>0</v>
      </c>
      <c r="H171" s="1">
        <f t="shared" si="19"/>
        <v>0</v>
      </c>
      <c r="I171" s="1">
        <f t="shared" si="20"/>
        <v>0</v>
      </c>
    </row>
    <row r="172" spans="3:9" x14ac:dyDescent="0.25">
      <c r="C172" t="s">
        <v>9</v>
      </c>
      <c r="D172" t="s">
        <v>40</v>
      </c>
      <c r="F172" s="1">
        <f t="shared" si="21"/>
        <v>0</v>
      </c>
      <c r="G172" s="1">
        <f>I171*'IB.SH Mikrokredit'!$D$8/12</f>
        <v>0</v>
      </c>
      <c r="H172" s="1">
        <f t="shared" si="19"/>
        <v>0</v>
      </c>
      <c r="I172" s="1">
        <f t="shared" si="20"/>
        <v>0</v>
      </c>
    </row>
    <row r="173" spans="3:9" x14ac:dyDescent="0.25">
      <c r="C173" t="s">
        <v>9</v>
      </c>
      <c r="D173" t="s">
        <v>40</v>
      </c>
      <c r="F173" s="1">
        <f t="shared" si="21"/>
        <v>0</v>
      </c>
      <c r="G173" s="1">
        <f>I172*'IB.SH Mikrokredit'!$D$8/12</f>
        <v>0</v>
      </c>
      <c r="H173" s="1">
        <f t="shared" si="19"/>
        <v>0</v>
      </c>
      <c r="I173" s="1">
        <f t="shared" si="20"/>
        <v>0</v>
      </c>
    </row>
    <row r="174" spans="3:9" x14ac:dyDescent="0.25">
      <c r="C174" t="s">
        <v>9</v>
      </c>
      <c r="D174" t="s">
        <v>40</v>
      </c>
      <c r="F174" s="1">
        <f t="shared" si="21"/>
        <v>0</v>
      </c>
      <c r="G174" s="1">
        <f>I173*'IB.SH Mikrokredit'!$D$8/12</f>
        <v>0</v>
      </c>
      <c r="H174" s="1">
        <f t="shared" si="19"/>
        <v>0</v>
      </c>
      <c r="I174" s="1">
        <f t="shared" si="20"/>
        <v>0</v>
      </c>
    </row>
    <row r="175" spans="3:9" x14ac:dyDescent="0.25">
      <c r="C175" t="s">
        <v>9</v>
      </c>
      <c r="D175" t="s">
        <v>40</v>
      </c>
      <c r="F175" s="1">
        <f t="shared" si="21"/>
        <v>0</v>
      </c>
      <c r="G175" s="1">
        <f>I174*'IB.SH Mikrokredit'!$D$8/12</f>
        <v>0</v>
      </c>
      <c r="H175" s="1">
        <f t="shared" si="19"/>
        <v>0</v>
      </c>
      <c r="I175" s="1">
        <f t="shared" si="20"/>
        <v>0</v>
      </c>
    </row>
    <row r="176" spans="3:9" x14ac:dyDescent="0.25">
      <c r="C176" t="s">
        <v>9</v>
      </c>
      <c r="D176" t="s">
        <v>41</v>
      </c>
      <c r="F176" s="1">
        <f t="shared" si="21"/>
        <v>0</v>
      </c>
      <c r="G176" s="1">
        <f>I175*'IB.SH Mikrokredit'!$D$8/12</f>
        <v>0</v>
      </c>
      <c r="H176" s="1">
        <f t="shared" si="19"/>
        <v>0</v>
      </c>
      <c r="I176" s="1">
        <f t="shared" si="20"/>
        <v>0</v>
      </c>
    </row>
    <row r="177" spans="3:9" x14ac:dyDescent="0.25">
      <c r="C177" t="s">
        <v>9</v>
      </c>
      <c r="D177" t="s">
        <v>41</v>
      </c>
      <c r="F177" s="1">
        <f t="shared" si="21"/>
        <v>0</v>
      </c>
      <c r="G177" s="1">
        <f>I176*'IB.SH Mikrokredit'!$D$8/12</f>
        <v>0</v>
      </c>
      <c r="H177" s="1">
        <f t="shared" si="19"/>
        <v>0</v>
      </c>
      <c r="I177" s="1">
        <f t="shared" si="20"/>
        <v>0</v>
      </c>
    </row>
    <row r="178" spans="3:9" x14ac:dyDescent="0.25">
      <c r="C178" t="s">
        <v>9</v>
      </c>
      <c r="D178" t="s">
        <v>41</v>
      </c>
      <c r="F178" s="1">
        <f t="shared" si="21"/>
        <v>0</v>
      </c>
      <c r="G178" s="1">
        <f>I177*'IB.SH Mikrokredit'!$D$8/12</f>
        <v>0</v>
      </c>
      <c r="H178" s="1">
        <f t="shared" si="19"/>
        <v>0</v>
      </c>
      <c r="I178" s="1">
        <f t="shared" si="20"/>
        <v>0</v>
      </c>
    </row>
    <row r="179" spans="3:9" x14ac:dyDescent="0.25">
      <c r="C179" t="s">
        <v>9</v>
      </c>
      <c r="D179" t="s">
        <v>41</v>
      </c>
      <c r="F179" s="1">
        <f t="shared" si="21"/>
        <v>0</v>
      </c>
      <c r="G179" s="1">
        <f>I178*'IB.SH Mikrokredit'!$D$8/12</f>
        <v>0</v>
      </c>
      <c r="H179" s="1">
        <f t="shared" si="19"/>
        <v>0</v>
      </c>
      <c r="I179" s="1">
        <f t="shared" si="20"/>
        <v>0</v>
      </c>
    </row>
    <row r="180" spans="3:9" x14ac:dyDescent="0.25">
      <c r="C180" t="s">
        <v>9</v>
      </c>
      <c r="D180" t="s">
        <v>41</v>
      </c>
      <c r="F180" s="1">
        <f t="shared" si="21"/>
        <v>0</v>
      </c>
      <c r="G180" s="1">
        <f>I179*'IB.SH Mikrokredit'!$D$8/12</f>
        <v>0</v>
      </c>
      <c r="H180" s="1">
        <f t="shared" si="19"/>
        <v>0</v>
      </c>
      <c r="I180" s="1">
        <f t="shared" si="20"/>
        <v>0</v>
      </c>
    </row>
    <row r="181" spans="3:9" x14ac:dyDescent="0.25">
      <c r="C181" t="s">
        <v>9</v>
      </c>
      <c r="D181" t="s">
        <v>41</v>
      </c>
      <c r="F181" s="1">
        <f t="shared" si="21"/>
        <v>0</v>
      </c>
      <c r="G181" s="1">
        <f>I180*'IB.SH Mikrokredit'!$D$8/12</f>
        <v>0</v>
      </c>
      <c r="H181" s="1">
        <f t="shared" si="19"/>
        <v>0</v>
      </c>
      <c r="I181" s="1">
        <f t="shared" si="20"/>
        <v>0</v>
      </c>
    </row>
    <row r="182" spans="3:9" x14ac:dyDescent="0.25">
      <c r="C182" t="s">
        <v>9</v>
      </c>
      <c r="D182" t="s">
        <v>41</v>
      </c>
      <c r="F182" s="1">
        <f t="shared" si="21"/>
        <v>0</v>
      </c>
      <c r="G182" s="1">
        <f>I181*'IB.SH Mikrokredit'!$D$8/12</f>
        <v>0</v>
      </c>
      <c r="H182" s="1">
        <f t="shared" si="19"/>
        <v>0</v>
      </c>
      <c r="I182" s="1">
        <f t="shared" si="20"/>
        <v>0</v>
      </c>
    </row>
    <row r="183" spans="3:9" x14ac:dyDescent="0.25">
      <c r="C183" t="s">
        <v>9</v>
      </c>
      <c r="D183" t="s">
        <v>41</v>
      </c>
      <c r="F183" s="1">
        <f t="shared" si="21"/>
        <v>0</v>
      </c>
      <c r="G183" s="1">
        <f>I182*'IB.SH Mikrokredit'!$D$8/12</f>
        <v>0</v>
      </c>
      <c r="H183" s="1">
        <f t="shared" si="19"/>
        <v>0</v>
      </c>
      <c r="I183" s="1">
        <f t="shared" si="20"/>
        <v>0</v>
      </c>
    </row>
    <row r="184" spans="3:9" x14ac:dyDescent="0.25">
      <c r="C184" t="s">
        <v>9</v>
      </c>
      <c r="D184" t="s">
        <v>41</v>
      </c>
      <c r="F184" s="1">
        <f t="shared" si="21"/>
        <v>0</v>
      </c>
      <c r="G184" s="1">
        <f>I183*'IB.SH Mikrokredit'!$D$8/12</f>
        <v>0</v>
      </c>
      <c r="H184" s="1">
        <f t="shared" si="19"/>
        <v>0</v>
      </c>
      <c r="I184" s="1">
        <f t="shared" si="20"/>
        <v>0</v>
      </c>
    </row>
    <row r="185" spans="3:9" x14ac:dyDescent="0.25">
      <c r="C185" t="s">
        <v>9</v>
      </c>
      <c r="D185" t="s">
        <v>41</v>
      </c>
      <c r="F185" s="1">
        <f t="shared" si="21"/>
        <v>0</v>
      </c>
      <c r="G185" s="1">
        <f>I184*'IB.SH Mikrokredit'!$D$8/12</f>
        <v>0</v>
      </c>
      <c r="H185" s="1">
        <f t="shared" si="19"/>
        <v>0</v>
      </c>
      <c r="I185" s="1">
        <f t="shared" si="20"/>
        <v>0</v>
      </c>
    </row>
    <row r="186" spans="3:9" x14ac:dyDescent="0.25">
      <c r="C186" t="s">
        <v>9</v>
      </c>
      <c r="D186" t="s">
        <v>41</v>
      </c>
      <c r="F186" s="1">
        <f t="shared" si="21"/>
        <v>0</v>
      </c>
      <c r="G186" s="1">
        <f>I185*'IB.SH Mikrokredit'!$D$8/12</f>
        <v>0</v>
      </c>
      <c r="H186" s="1">
        <f t="shared" si="19"/>
        <v>0</v>
      </c>
      <c r="I186" s="1">
        <f t="shared" si="20"/>
        <v>0</v>
      </c>
    </row>
    <row r="187" spans="3:9" x14ac:dyDescent="0.25">
      <c r="C187" t="s">
        <v>9</v>
      </c>
      <c r="D187" t="s">
        <v>41</v>
      </c>
      <c r="F187" s="1">
        <f t="shared" si="21"/>
        <v>0</v>
      </c>
      <c r="G187" s="1">
        <f>I186*'IB.SH Mikrokredit'!$D$8/12</f>
        <v>0</v>
      </c>
      <c r="H187" s="1">
        <f t="shared" si="19"/>
        <v>0</v>
      </c>
      <c r="I187" s="1">
        <f t="shared" si="20"/>
        <v>0</v>
      </c>
    </row>
    <row r="188" spans="3:9" x14ac:dyDescent="0.25">
      <c r="C188" t="s">
        <v>10</v>
      </c>
      <c r="D188" s="10" t="s">
        <v>39</v>
      </c>
      <c r="E188" s="10"/>
      <c r="F188" s="10"/>
      <c r="G188" s="11">
        <f>I188*'IB.SH Mikrokredit'!$D$8/12</f>
        <v>0</v>
      </c>
      <c r="H188" s="11">
        <f>F188+G188</f>
        <v>0</v>
      </c>
      <c r="I188" s="11">
        <f>$H$4</f>
        <v>0</v>
      </c>
    </row>
    <row r="189" spans="3:9" x14ac:dyDescent="0.25">
      <c r="C189" t="s">
        <v>43</v>
      </c>
      <c r="D189" t="s">
        <v>39</v>
      </c>
      <c r="G189" s="1">
        <f>I188*'IB.SH Mikrokredit'!$D$8/12</f>
        <v>0</v>
      </c>
      <c r="H189" s="1">
        <f t="shared" ref="H189:H190" si="22">F189+G189</f>
        <v>0</v>
      </c>
      <c r="I189" s="1">
        <f>I188-F189</f>
        <v>0</v>
      </c>
    </row>
    <row r="190" spans="3:9" x14ac:dyDescent="0.25">
      <c r="C190" t="s">
        <v>10</v>
      </c>
      <c r="D190" t="s">
        <v>39</v>
      </c>
      <c r="G190" s="1">
        <f>I189*'IB.SH Mikrokredit'!$D$8/12</f>
        <v>0</v>
      </c>
      <c r="H190" s="1">
        <f t="shared" si="22"/>
        <v>0</v>
      </c>
      <c r="I190" s="1">
        <f t="shared" ref="I190" si="23">I189-F190</f>
        <v>0</v>
      </c>
    </row>
    <row r="191" spans="3:9" x14ac:dyDescent="0.25">
      <c r="C191" t="s">
        <v>10</v>
      </c>
      <c r="D191" t="s">
        <v>39</v>
      </c>
      <c r="G191" s="1">
        <f>I190*'IB.SH Mikrokredit'!$D$8/12</f>
        <v>0</v>
      </c>
      <c r="H191" s="1">
        <f t="shared" ref="H191:H218" si="24">F191+G191</f>
        <v>0</v>
      </c>
      <c r="I191" s="1">
        <f t="shared" ref="I191:I218" si="25">I190-F191</f>
        <v>0</v>
      </c>
    </row>
    <row r="192" spans="3:9" x14ac:dyDescent="0.25">
      <c r="C192" t="s">
        <v>10</v>
      </c>
      <c r="D192" t="s">
        <v>39</v>
      </c>
      <c r="G192" s="1">
        <f>I191*'IB.SH Mikrokredit'!$D$8/12</f>
        <v>0</v>
      </c>
      <c r="H192" s="1">
        <f t="shared" si="24"/>
        <v>0</v>
      </c>
      <c r="I192" s="1">
        <f t="shared" si="25"/>
        <v>0</v>
      </c>
    </row>
    <row r="193" spans="3:9" x14ac:dyDescent="0.25">
      <c r="C193" t="s">
        <v>10</v>
      </c>
      <c r="D193" t="s">
        <v>39</v>
      </c>
      <c r="G193" s="1">
        <f>I192*'IB.SH Mikrokredit'!$D$8/12</f>
        <v>0</v>
      </c>
      <c r="H193" s="1">
        <f t="shared" si="24"/>
        <v>0</v>
      </c>
      <c r="I193" s="1">
        <f t="shared" si="25"/>
        <v>0</v>
      </c>
    </row>
    <row r="194" spans="3:9" x14ac:dyDescent="0.25">
      <c r="C194" t="s">
        <v>10</v>
      </c>
      <c r="D194" t="s">
        <v>39</v>
      </c>
      <c r="G194" s="1">
        <f>I193*'IB.SH Mikrokredit'!$D$8/12</f>
        <v>0</v>
      </c>
      <c r="H194" s="1">
        <f t="shared" si="24"/>
        <v>0</v>
      </c>
      <c r="I194" s="1">
        <f t="shared" si="25"/>
        <v>0</v>
      </c>
    </row>
    <row r="195" spans="3:9" x14ac:dyDescent="0.25">
      <c r="C195" t="s">
        <v>10</v>
      </c>
      <c r="D195" t="s">
        <v>40</v>
      </c>
      <c r="G195" s="1">
        <f>I194*'IB.SH Mikrokredit'!$D$8/12</f>
        <v>0</v>
      </c>
      <c r="H195" s="1">
        <f t="shared" si="24"/>
        <v>0</v>
      </c>
      <c r="I195" s="1">
        <f t="shared" si="25"/>
        <v>0</v>
      </c>
    </row>
    <row r="196" spans="3:9" x14ac:dyDescent="0.25">
      <c r="C196" t="s">
        <v>10</v>
      </c>
      <c r="D196" t="s">
        <v>40</v>
      </c>
      <c r="F196" s="1"/>
      <c r="G196" s="1">
        <f>I195*'IB.SH Mikrokredit'!$D$8/12</f>
        <v>0</v>
      </c>
      <c r="H196" s="1">
        <f t="shared" si="24"/>
        <v>0</v>
      </c>
      <c r="I196" s="1">
        <f t="shared" si="25"/>
        <v>0</v>
      </c>
    </row>
    <row r="197" spans="3:9" x14ac:dyDescent="0.25">
      <c r="C197" t="s">
        <v>10</v>
      </c>
      <c r="D197" t="s">
        <v>40</v>
      </c>
      <c r="F197" s="1"/>
      <c r="G197" s="1">
        <f>I196*'IB.SH Mikrokredit'!$D$8/12</f>
        <v>0</v>
      </c>
      <c r="H197" s="1">
        <f t="shared" si="24"/>
        <v>0</v>
      </c>
      <c r="I197" s="1">
        <f t="shared" si="25"/>
        <v>0</v>
      </c>
    </row>
    <row r="198" spans="3:9" x14ac:dyDescent="0.25">
      <c r="C198" t="s">
        <v>10</v>
      </c>
      <c r="D198" t="s">
        <v>40</v>
      </c>
      <c r="F198" s="1"/>
      <c r="G198" s="1">
        <f>I197*'IB.SH Mikrokredit'!$D$8/12</f>
        <v>0</v>
      </c>
      <c r="H198" s="1">
        <f t="shared" si="24"/>
        <v>0</v>
      </c>
      <c r="I198" s="1">
        <f t="shared" si="25"/>
        <v>0</v>
      </c>
    </row>
    <row r="199" spans="3:9" x14ac:dyDescent="0.25">
      <c r="C199" t="s">
        <v>10</v>
      </c>
      <c r="D199" t="s">
        <v>40</v>
      </c>
      <c r="F199" s="1"/>
      <c r="G199" s="1">
        <f>I198*'IB.SH Mikrokredit'!$D$8/12</f>
        <v>0</v>
      </c>
      <c r="H199" s="1">
        <f t="shared" si="24"/>
        <v>0</v>
      </c>
      <c r="I199" s="1">
        <f t="shared" si="25"/>
        <v>0</v>
      </c>
    </row>
    <row r="200" spans="3:9" x14ac:dyDescent="0.25">
      <c r="C200" t="s">
        <v>10</v>
      </c>
      <c r="D200" t="s">
        <v>40</v>
      </c>
      <c r="F200" s="1">
        <f t="shared" ref="F200:F218" si="26">$H$2</f>
        <v>0</v>
      </c>
      <c r="G200" s="1">
        <f>I199*'IB.SH Mikrokredit'!$D$8/12</f>
        <v>0</v>
      </c>
      <c r="H200" s="1">
        <f t="shared" si="24"/>
        <v>0</v>
      </c>
      <c r="I200" s="1">
        <f t="shared" si="25"/>
        <v>0</v>
      </c>
    </row>
    <row r="201" spans="3:9" x14ac:dyDescent="0.25">
      <c r="C201" t="s">
        <v>10</v>
      </c>
      <c r="D201" t="s">
        <v>40</v>
      </c>
      <c r="F201" s="1">
        <f t="shared" si="26"/>
        <v>0</v>
      </c>
      <c r="G201" s="1">
        <f>I200*'IB.SH Mikrokredit'!$D$8/12</f>
        <v>0</v>
      </c>
      <c r="H201" s="1">
        <f t="shared" si="24"/>
        <v>0</v>
      </c>
      <c r="I201" s="1">
        <f t="shared" si="25"/>
        <v>0</v>
      </c>
    </row>
    <row r="202" spans="3:9" x14ac:dyDescent="0.25">
      <c r="C202" t="s">
        <v>10</v>
      </c>
      <c r="D202" t="s">
        <v>40</v>
      </c>
      <c r="F202" s="1">
        <f t="shared" si="26"/>
        <v>0</v>
      </c>
      <c r="G202" s="1">
        <f>I201*'IB.SH Mikrokredit'!$D$8/12</f>
        <v>0</v>
      </c>
      <c r="H202" s="1">
        <f t="shared" si="24"/>
        <v>0</v>
      </c>
      <c r="I202" s="1">
        <f t="shared" si="25"/>
        <v>0</v>
      </c>
    </row>
    <row r="203" spans="3:9" x14ac:dyDescent="0.25">
      <c r="C203" t="s">
        <v>10</v>
      </c>
      <c r="D203" t="s">
        <v>40</v>
      </c>
      <c r="F203" s="1">
        <f t="shared" si="26"/>
        <v>0</v>
      </c>
      <c r="G203" s="1">
        <f>I202*'IB.SH Mikrokredit'!$D$8/12</f>
        <v>0</v>
      </c>
      <c r="H203" s="1">
        <f t="shared" si="24"/>
        <v>0</v>
      </c>
      <c r="I203" s="1">
        <f t="shared" si="25"/>
        <v>0</v>
      </c>
    </row>
    <row r="204" spans="3:9" x14ac:dyDescent="0.25">
      <c r="C204" t="s">
        <v>10</v>
      </c>
      <c r="D204" t="s">
        <v>40</v>
      </c>
      <c r="F204" s="1">
        <f t="shared" si="26"/>
        <v>0</v>
      </c>
      <c r="G204" s="1">
        <f>I203*'IB.SH Mikrokredit'!$D$8/12</f>
        <v>0</v>
      </c>
      <c r="H204" s="1">
        <f t="shared" si="24"/>
        <v>0</v>
      </c>
      <c r="I204" s="1">
        <f t="shared" si="25"/>
        <v>0</v>
      </c>
    </row>
    <row r="205" spans="3:9" x14ac:dyDescent="0.25">
      <c r="C205" t="s">
        <v>10</v>
      </c>
      <c r="D205" t="s">
        <v>40</v>
      </c>
      <c r="F205" s="1">
        <f t="shared" si="26"/>
        <v>0</v>
      </c>
      <c r="G205" s="1">
        <f>I204*'IB.SH Mikrokredit'!$D$8/12</f>
        <v>0</v>
      </c>
      <c r="H205" s="1">
        <f t="shared" si="24"/>
        <v>0</v>
      </c>
      <c r="I205" s="1">
        <f t="shared" si="25"/>
        <v>0</v>
      </c>
    </row>
    <row r="206" spans="3:9" x14ac:dyDescent="0.25">
      <c r="C206" t="s">
        <v>10</v>
      </c>
      <c r="D206" t="s">
        <v>40</v>
      </c>
      <c r="F206" s="1">
        <f t="shared" si="26"/>
        <v>0</v>
      </c>
      <c r="G206" s="1">
        <f>I205*'IB.SH Mikrokredit'!$D$8/12</f>
        <v>0</v>
      </c>
      <c r="H206" s="1">
        <f t="shared" si="24"/>
        <v>0</v>
      </c>
      <c r="I206" s="1">
        <f t="shared" si="25"/>
        <v>0</v>
      </c>
    </row>
    <row r="207" spans="3:9" x14ac:dyDescent="0.25">
      <c r="C207" t="s">
        <v>10</v>
      </c>
      <c r="D207" t="s">
        <v>41</v>
      </c>
      <c r="F207" s="1">
        <f t="shared" si="26"/>
        <v>0</v>
      </c>
      <c r="G207" s="1">
        <f>I206*'IB.SH Mikrokredit'!$D$8/12</f>
        <v>0</v>
      </c>
      <c r="H207" s="1">
        <f t="shared" si="24"/>
        <v>0</v>
      </c>
      <c r="I207" s="1">
        <f t="shared" si="25"/>
        <v>0</v>
      </c>
    </row>
    <row r="208" spans="3:9" x14ac:dyDescent="0.25">
      <c r="C208" t="s">
        <v>10</v>
      </c>
      <c r="D208" t="s">
        <v>41</v>
      </c>
      <c r="F208" s="1">
        <f t="shared" si="26"/>
        <v>0</v>
      </c>
      <c r="G208" s="1">
        <f>I207*'IB.SH Mikrokredit'!$D$8/12</f>
        <v>0</v>
      </c>
      <c r="H208" s="1">
        <f t="shared" si="24"/>
        <v>0</v>
      </c>
      <c r="I208" s="1">
        <f t="shared" si="25"/>
        <v>0</v>
      </c>
    </row>
    <row r="209" spans="3:9" x14ac:dyDescent="0.25">
      <c r="C209" t="s">
        <v>10</v>
      </c>
      <c r="D209" t="s">
        <v>41</v>
      </c>
      <c r="F209" s="1">
        <f t="shared" si="26"/>
        <v>0</v>
      </c>
      <c r="G209" s="1">
        <f>I208*'IB.SH Mikrokredit'!$D$8/12</f>
        <v>0</v>
      </c>
      <c r="H209" s="1">
        <f t="shared" si="24"/>
        <v>0</v>
      </c>
      <c r="I209" s="1">
        <f t="shared" si="25"/>
        <v>0</v>
      </c>
    </row>
    <row r="210" spans="3:9" x14ac:dyDescent="0.25">
      <c r="C210" t="s">
        <v>10</v>
      </c>
      <c r="D210" t="s">
        <v>41</v>
      </c>
      <c r="F210" s="1">
        <f t="shared" si="26"/>
        <v>0</v>
      </c>
      <c r="G210" s="1">
        <f>I209*'IB.SH Mikrokredit'!$D$8/12</f>
        <v>0</v>
      </c>
      <c r="H210" s="1">
        <f t="shared" si="24"/>
        <v>0</v>
      </c>
      <c r="I210" s="1">
        <f t="shared" si="25"/>
        <v>0</v>
      </c>
    </row>
    <row r="211" spans="3:9" x14ac:dyDescent="0.25">
      <c r="C211" t="s">
        <v>10</v>
      </c>
      <c r="D211" t="s">
        <v>41</v>
      </c>
      <c r="F211" s="1">
        <f t="shared" si="26"/>
        <v>0</v>
      </c>
      <c r="G211" s="1">
        <f>I210*'IB.SH Mikrokredit'!$D$8/12</f>
        <v>0</v>
      </c>
      <c r="H211" s="1">
        <f t="shared" si="24"/>
        <v>0</v>
      </c>
      <c r="I211" s="1">
        <f t="shared" si="25"/>
        <v>0</v>
      </c>
    </row>
    <row r="212" spans="3:9" x14ac:dyDescent="0.25">
      <c r="C212" t="s">
        <v>10</v>
      </c>
      <c r="D212" t="s">
        <v>41</v>
      </c>
      <c r="F212" s="1">
        <f t="shared" si="26"/>
        <v>0</v>
      </c>
      <c r="G212" s="1">
        <f>I211*'IB.SH Mikrokredit'!$D$8/12</f>
        <v>0</v>
      </c>
      <c r="H212" s="1">
        <f t="shared" si="24"/>
        <v>0</v>
      </c>
      <c r="I212" s="1">
        <f t="shared" si="25"/>
        <v>0</v>
      </c>
    </row>
    <row r="213" spans="3:9" x14ac:dyDescent="0.25">
      <c r="C213" t="s">
        <v>10</v>
      </c>
      <c r="D213" t="s">
        <v>41</v>
      </c>
      <c r="F213" s="1">
        <f t="shared" si="26"/>
        <v>0</v>
      </c>
      <c r="G213" s="1">
        <f>I212*'IB.SH Mikrokredit'!$D$8/12</f>
        <v>0</v>
      </c>
      <c r="H213" s="1">
        <f t="shared" si="24"/>
        <v>0</v>
      </c>
      <c r="I213" s="1">
        <f t="shared" si="25"/>
        <v>0</v>
      </c>
    </row>
    <row r="214" spans="3:9" x14ac:dyDescent="0.25">
      <c r="C214" t="s">
        <v>10</v>
      </c>
      <c r="D214" t="s">
        <v>41</v>
      </c>
      <c r="F214" s="1">
        <f t="shared" si="26"/>
        <v>0</v>
      </c>
      <c r="G214" s="1">
        <f>I213*'IB.SH Mikrokredit'!$D$8/12</f>
        <v>0</v>
      </c>
      <c r="H214" s="1">
        <f t="shared" si="24"/>
        <v>0</v>
      </c>
      <c r="I214" s="1">
        <f t="shared" si="25"/>
        <v>0</v>
      </c>
    </row>
    <row r="215" spans="3:9" x14ac:dyDescent="0.25">
      <c r="C215" t="s">
        <v>10</v>
      </c>
      <c r="D215" t="s">
        <v>41</v>
      </c>
      <c r="F215" s="1">
        <f t="shared" si="26"/>
        <v>0</v>
      </c>
      <c r="G215" s="1">
        <f>I214*'IB.SH Mikrokredit'!$D$8/12</f>
        <v>0</v>
      </c>
      <c r="H215" s="1">
        <f t="shared" si="24"/>
        <v>0</v>
      </c>
      <c r="I215" s="1">
        <f t="shared" si="25"/>
        <v>0</v>
      </c>
    </row>
    <row r="216" spans="3:9" x14ac:dyDescent="0.25">
      <c r="C216" t="s">
        <v>10</v>
      </c>
      <c r="D216" t="s">
        <v>41</v>
      </c>
      <c r="F216" s="1">
        <f t="shared" si="26"/>
        <v>0</v>
      </c>
      <c r="G216" s="1">
        <f>I215*'IB.SH Mikrokredit'!$D$8/12</f>
        <v>0</v>
      </c>
      <c r="H216" s="1">
        <f t="shared" si="24"/>
        <v>0</v>
      </c>
      <c r="I216" s="1">
        <f t="shared" si="25"/>
        <v>0</v>
      </c>
    </row>
    <row r="217" spans="3:9" x14ac:dyDescent="0.25">
      <c r="C217" t="s">
        <v>10</v>
      </c>
      <c r="D217" t="s">
        <v>41</v>
      </c>
      <c r="F217" s="1">
        <f t="shared" si="26"/>
        <v>0</v>
      </c>
      <c r="G217" s="1">
        <f>I216*'IB.SH Mikrokredit'!$D$8/12</f>
        <v>0</v>
      </c>
      <c r="H217" s="1">
        <f t="shared" si="24"/>
        <v>0</v>
      </c>
      <c r="I217" s="1">
        <f t="shared" si="25"/>
        <v>0</v>
      </c>
    </row>
    <row r="218" spans="3:9" x14ac:dyDescent="0.25">
      <c r="C218" t="s">
        <v>10</v>
      </c>
      <c r="D218" t="s">
        <v>41</v>
      </c>
      <c r="F218" s="1">
        <f t="shared" si="26"/>
        <v>0</v>
      </c>
      <c r="G218" s="1">
        <f>I217*'IB.SH Mikrokredit'!$D$8/12</f>
        <v>0</v>
      </c>
      <c r="H218" s="1">
        <f t="shared" si="24"/>
        <v>0</v>
      </c>
      <c r="I218" s="1">
        <f t="shared" si="25"/>
        <v>0</v>
      </c>
    </row>
    <row r="219" spans="3:9" x14ac:dyDescent="0.25">
      <c r="C219" t="s">
        <v>44</v>
      </c>
      <c r="D219" s="10" t="s">
        <v>39</v>
      </c>
      <c r="E219" s="10"/>
      <c r="F219" s="10"/>
      <c r="G219" s="11">
        <f>I219*'IB.SH Mikrokredit'!$D$8/12</f>
        <v>0</v>
      </c>
      <c r="H219" s="11">
        <f>F219+G219</f>
        <v>0</v>
      </c>
      <c r="I219" s="11">
        <f>$H$4</f>
        <v>0</v>
      </c>
    </row>
    <row r="220" spans="3:9" x14ac:dyDescent="0.25">
      <c r="C220" t="s">
        <v>44</v>
      </c>
      <c r="D220" t="s">
        <v>39</v>
      </c>
      <c r="G220" s="1">
        <f>I219*'IB.SH Mikrokredit'!$D$8/12</f>
        <v>0</v>
      </c>
      <c r="H220" s="1">
        <f t="shared" ref="H220" si="27">F220+G220</f>
        <v>0</v>
      </c>
      <c r="I220" s="1">
        <f>I219-F220</f>
        <v>0</v>
      </c>
    </row>
    <row r="221" spans="3:9" x14ac:dyDescent="0.25">
      <c r="C221" t="s">
        <v>11</v>
      </c>
      <c r="D221" t="s">
        <v>39</v>
      </c>
      <c r="G221" s="1">
        <f>I220*'IB.SH Mikrokredit'!$D$8/12</f>
        <v>0</v>
      </c>
      <c r="H221" s="1">
        <f t="shared" ref="H221:H248" si="28">F221+G221</f>
        <v>0</v>
      </c>
      <c r="I221" s="1">
        <f t="shared" ref="I221:I248" si="29">I220-F221</f>
        <v>0</v>
      </c>
    </row>
    <row r="222" spans="3:9" x14ac:dyDescent="0.25">
      <c r="C222" t="s">
        <v>11</v>
      </c>
      <c r="D222" t="s">
        <v>39</v>
      </c>
      <c r="G222" s="1">
        <f>I221*'IB.SH Mikrokredit'!$D$8/12</f>
        <v>0</v>
      </c>
      <c r="H222" s="1">
        <f t="shared" si="28"/>
        <v>0</v>
      </c>
      <c r="I222" s="1">
        <f t="shared" si="29"/>
        <v>0</v>
      </c>
    </row>
    <row r="223" spans="3:9" x14ac:dyDescent="0.25">
      <c r="C223" t="s">
        <v>11</v>
      </c>
      <c r="D223" t="s">
        <v>39</v>
      </c>
      <c r="G223" s="1">
        <f>I222*'IB.SH Mikrokredit'!$D$8/12</f>
        <v>0</v>
      </c>
      <c r="H223" s="1">
        <f t="shared" si="28"/>
        <v>0</v>
      </c>
      <c r="I223" s="1">
        <f t="shared" si="29"/>
        <v>0</v>
      </c>
    </row>
    <row r="224" spans="3:9" x14ac:dyDescent="0.25">
      <c r="C224" t="s">
        <v>11</v>
      </c>
      <c r="D224" t="s">
        <v>39</v>
      </c>
      <c r="G224" s="1">
        <f>I223*'IB.SH Mikrokredit'!$D$8/12</f>
        <v>0</v>
      </c>
      <c r="H224" s="1">
        <f t="shared" si="28"/>
        <v>0</v>
      </c>
      <c r="I224" s="1">
        <f t="shared" si="29"/>
        <v>0</v>
      </c>
    </row>
    <row r="225" spans="3:9" x14ac:dyDescent="0.25">
      <c r="C225" t="s">
        <v>11</v>
      </c>
      <c r="D225" t="s">
        <v>40</v>
      </c>
      <c r="G225" s="1">
        <f>I224*'IB.SH Mikrokredit'!$D$8/12</f>
        <v>0</v>
      </c>
      <c r="H225" s="1">
        <f t="shared" si="28"/>
        <v>0</v>
      </c>
      <c r="I225" s="1">
        <f t="shared" si="29"/>
        <v>0</v>
      </c>
    </row>
    <row r="226" spans="3:9" x14ac:dyDescent="0.25">
      <c r="C226" t="s">
        <v>11</v>
      </c>
      <c r="D226" t="s">
        <v>40</v>
      </c>
      <c r="F226" s="1"/>
      <c r="G226" s="1">
        <f>I225*'IB.SH Mikrokredit'!$D$8/12</f>
        <v>0</v>
      </c>
      <c r="H226" s="1">
        <f t="shared" si="28"/>
        <v>0</v>
      </c>
      <c r="I226" s="1">
        <f t="shared" si="29"/>
        <v>0</v>
      </c>
    </row>
    <row r="227" spans="3:9" x14ac:dyDescent="0.25">
      <c r="C227" t="s">
        <v>11</v>
      </c>
      <c r="D227" t="s">
        <v>40</v>
      </c>
      <c r="F227" s="1"/>
      <c r="G227" s="1">
        <f>I226*'IB.SH Mikrokredit'!$D$8/12</f>
        <v>0</v>
      </c>
      <c r="H227" s="1">
        <f t="shared" si="28"/>
        <v>0</v>
      </c>
      <c r="I227" s="1">
        <f t="shared" si="29"/>
        <v>0</v>
      </c>
    </row>
    <row r="228" spans="3:9" x14ac:dyDescent="0.25">
      <c r="C228" t="s">
        <v>11</v>
      </c>
      <c r="D228" t="s">
        <v>40</v>
      </c>
      <c r="F228" s="1"/>
      <c r="G228" s="1">
        <f>I227*'IB.SH Mikrokredit'!$D$8/12</f>
        <v>0</v>
      </c>
      <c r="H228" s="1">
        <f t="shared" si="28"/>
        <v>0</v>
      </c>
      <c r="I228" s="1">
        <f t="shared" si="29"/>
        <v>0</v>
      </c>
    </row>
    <row r="229" spans="3:9" x14ac:dyDescent="0.25">
      <c r="C229" t="s">
        <v>11</v>
      </c>
      <c r="D229" t="s">
        <v>40</v>
      </c>
      <c r="F229" s="1"/>
      <c r="G229" s="1">
        <f>I228*'IB.SH Mikrokredit'!$D$8/12</f>
        <v>0</v>
      </c>
      <c r="H229" s="1">
        <f t="shared" si="28"/>
        <v>0</v>
      </c>
      <c r="I229" s="1">
        <f t="shared" si="29"/>
        <v>0</v>
      </c>
    </row>
    <row r="230" spans="3:9" x14ac:dyDescent="0.25">
      <c r="C230" t="s">
        <v>11</v>
      </c>
      <c r="D230" t="s">
        <v>40</v>
      </c>
      <c r="F230" s="1"/>
      <c r="G230" s="1">
        <f>I229*'IB.SH Mikrokredit'!$D$8/12</f>
        <v>0</v>
      </c>
      <c r="H230" s="1">
        <f t="shared" si="28"/>
        <v>0</v>
      </c>
      <c r="I230" s="1">
        <f t="shared" si="29"/>
        <v>0</v>
      </c>
    </row>
    <row r="231" spans="3:9" x14ac:dyDescent="0.25">
      <c r="C231" t="s">
        <v>11</v>
      </c>
      <c r="D231" t="s">
        <v>40</v>
      </c>
      <c r="F231" s="1">
        <f t="shared" ref="F231:F248" si="30">$H$2</f>
        <v>0</v>
      </c>
      <c r="G231" s="1">
        <f>I230*'IB.SH Mikrokredit'!$D$8/12</f>
        <v>0</v>
      </c>
      <c r="H231" s="1">
        <f t="shared" si="28"/>
        <v>0</v>
      </c>
      <c r="I231" s="1">
        <f t="shared" si="29"/>
        <v>0</v>
      </c>
    </row>
    <row r="232" spans="3:9" x14ac:dyDescent="0.25">
      <c r="C232" t="s">
        <v>11</v>
      </c>
      <c r="D232" t="s">
        <v>40</v>
      </c>
      <c r="F232" s="1">
        <f t="shared" si="30"/>
        <v>0</v>
      </c>
      <c r="G232" s="1">
        <f>I231*'IB.SH Mikrokredit'!$D$8/12</f>
        <v>0</v>
      </c>
      <c r="H232" s="1">
        <f t="shared" si="28"/>
        <v>0</v>
      </c>
      <c r="I232" s="1">
        <f t="shared" si="29"/>
        <v>0</v>
      </c>
    </row>
    <row r="233" spans="3:9" x14ac:dyDescent="0.25">
      <c r="C233" t="s">
        <v>11</v>
      </c>
      <c r="D233" t="s">
        <v>40</v>
      </c>
      <c r="F233" s="1">
        <f t="shared" si="30"/>
        <v>0</v>
      </c>
      <c r="G233" s="1">
        <f>I232*'IB.SH Mikrokredit'!$D$8/12</f>
        <v>0</v>
      </c>
      <c r="H233" s="1">
        <f t="shared" si="28"/>
        <v>0</v>
      </c>
      <c r="I233" s="1">
        <f t="shared" si="29"/>
        <v>0</v>
      </c>
    </row>
    <row r="234" spans="3:9" x14ac:dyDescent="0.25">
      <c r="C234" t="s">
        <v>11</v>
      </c>
      <c r="D234" t="s">
        <v>40</v>
      </c>
      <c r="F234" s="1">
        <f t="shared" si="30"/>
        <v>0</v>
      </c>
      <c r="G234" s="1">
        <f>I233*'IB.SH Mikrokredit'!$D$8/12</f>
        <v>0</v>
      </c>
      <c r="H234" s="1">
        <f t="shared" si="28"/>
        <v>0</v>
      </c>
      <c r="I234" s="1">
        <f t="shared" si="29"/>
        <v>0</v>
      </c>
    </row>
    <row r="235" spans="3:9" x14ac:dyDescent="0.25">
      <c r="C235" t="s">
        <v>11</v>
      </c>
      <c r="D235" t="s">
        <v>40</v>
      </c>
      <c r="F235" s="1">
        <f t="shared" si="30"/>
        <v>0</v>
      </c>
      <c r="G235" s="1">
        <f>I234*'IB.SH Mikrokredit'!$D$8/12</f>
        <v>0</v>
      </c>
      <c r="H235" s="1">
        <f t="shared" si="28"/>
        <v>0</v>
      </c>
      <c r="I235" s="1">
        <f t="shared" si="29"/>
        <v>0</v>
      </c>
    </row>
    <row r="236" spans="3:9" x14ac:dyDescent="0.25">
      <c r="C236" t="s">
        <v>11</v>
      </c>
      <c r="D236" t="s">
        <v>40</v>
      </c>
      <c r="F236" s="1">
        <f t="shared" si="30"/>
        <v>0</v>
      </c>
      <c r="G236" s="1">
        <f>I235*'IB.SH Mikrokredit'!$D$8/12</f>
        <v>0</v>
      </c>
      <c r="H236" s="1">
        <f t="shared" si="28"/>
        <v>0</v>
      </c>
      <c r="I236" s="1">
        <f t="shared" si="29"/>
        <v>0</v>
      </c>
    </row>
    <row r="237" spans="3:9" x14ac:dyDescent="0.25">
      <c r="C237" t="s">
        <v>11</v>
      </c>
      <c r="D237" t="s">
        <v>41</v>
      </c>
      <c r="F237" s="1">
        <f t="shared" si="30"/>
        <v>0</v>
      </c>
      <c r="G237" s="1">
        <f>I236*'IB.SH Mikrokredit'!$D$8/12</f>
        <v>0</v>
      </c>
      <c r="H237" s="1">
        <f t="shared" si="28"/>
        <v>0</v>
      </c>
      <c r="I237" s="1">
        <f t="shared" si="29"/>
        <v>0</v>
      </c>
    </row>
    <row r="238" spans="3:9" x14ac:dyDescent="0.25">
      <c r="C238" t="s">
        <v>11</v>
      </c>
      <c r="D238" t="s">
        <v>41</v>
      </c>
      <c r="F238" s="1">
        <f t="shared" si="30"/>
        <v>0</v>
      </c>
      <c r="G238" s="1">
        <f>I237*'IB.SH Mikrokredit'!$D$8/12</f>
        <v>0</v>
      </c>
      <c r="H238" s="1">
        <f t="shared" si="28"/>
        <v>0</v>
      </c>
      <c r="I238" s="1">
        <f t="shared" si="29"/>
        <v>0</v>
      </c>
    </row>
    <row r="239" spans="3:9" x14ac:dyDescent="0.25">
      <c r="C239" t="s">
        <v>11</v>
      </c>
      <c r="D239" t="s">
        <v>41</v>
      </c>
      <c r="F239" s="1">
        <f t="shared" si="30"/>
        <v>0</v>
      </c>
      <c r="G239" s="1">
        <f>I238*'IB.SH Mikrokredit'!$D$8/12</f>
        <v>0</v>
      </c>
      <c r="H239" s="1">
        <f t="shared" si="28"/>
        <v>0</v>
      </c>
      <c r="I239" s="1">
        <f t="shared" si="29"/>
        <v>0</v>
      </c>
    </row>
    <row r="240" spans="3:9" x14ac:dyDescent="0.25">
      <c r="C240" t="s">
        <v>11</v>
      </c>
      <c r="D240" t="s">
        <v>41</v>
      </c>
      <c r="F240" s="1">
        <f t="shared" si="30"/>
        <v>0</v>
      </c>
      <c r="G240" s="1">
        <f>I239*'IB.SH Mikrokredit'!$D$8/12</f>
        <v>0</v>
      </c>
      <c r="H240" s="1">
        <f t="shared" si="28"/>
        <v>0</v>
      </c>
      <c r="I240" s="1">
        <f t="shared" si="29"/>
        <v>0</v>
      </c>
    </row>
    <row r="241" spans="3:9" x14ac:dyDescent="0.25">
      <c r="C241" t="s">
        <v>11</v>
      </c>
      <c r="D241" t="s">
        <v>41</v>
      </c>
      <c r="F241" s="1">
        <f t="shared" si="30"/>
        <v>0</v>
      </c>
      <c r="G241" s="1">
        <f>I240*'IB.SH Mikrokredit'!$D$8/12</f>
        <v>0</v>
      </c>
      <c r="H241" s="1">
        <f t="shared" si="28"/>
        <v>0</v>
      </c>
      <c r="I241" s="1">
        <f t="shared" si="29"/>
        <v>0</v>
      </c>
    </row>
    <row r="242" spans="3:9" x14ac:dyDescent="0.25">
      <c r="C242" t="s">
        <v>11</v>
      </c>
      <c r="D242" t="s">
        <v>41</v>
      </c>
      <c r="F242" s="1">
        <f t="shared" si="30"/>
        <v>0</v>
      </c>
      <c r="G242" s="1">
        <f>I241*'IB.SH Mikrokredit'!$D$8/12</f>
        <v>0</v>
      </c>
      <c r="H242" s="1">
        <f t="shared" si="28"/>
        <v>0</v>
      </c>
      <c r="I242" s="1">
        <f t="shared" si="29"/>
        <v>0</v>
      </c>
    </row>
    <row r="243" spans="3:9" x14ac:dyDescent="0.25">
      <c r="C243" t="s">
        <v>11</v>
      </c>
      <c r="D243" t="s">
        <v>41</v>
      </c>
      <c r="F243" s="1">
        <f t="shared" si="30"/>
        <v>0</v>
      </c>
      <c r="G243" s="1">
        <f>I242*'IB.SH Mikrokredit'!$D$8/12</f>
        <v>0</v>
      </c>
      <c r="H243" s="1">
        <f t="shared" si="28"/>
        <v>0</v>
      </c>
      <c r="I243" s="1">
        <f t="shared" si="29"/>
        <v>0</v>
      </c>
    </row>
    <row r="244" spans="3:9" x14ac:dyDescent="0.25">
      <c r="C244" t="s">
        <v>11</v>
      </c>
      <c r="D244" t="s">
        <v>41</v>
      </c>
      <c r="F244" s="1">
        <f t="shared" si="30"/>
        <v>0</v>
      </c>
      <c r="G244" s="1">
        <f>I243*'IB.SH Mikrokredit'!$D$8/12</f>
        <v>0</v>
      </c>
      <c r="H244" s="1">
        <f t="shared" si="28"/>
        <v>0</v>
      </c>
      <c r="I244" s="1">
        <f t="shared" si="29"/>
        <v>0</v>
      </c>
    </row>
    <row r="245" spans="3:9" x14ac:dyDescent="0.25">
      <c r="C245" t="s">
        <v>11</v>
      </c>
      <c r="D245" t="s">
        <v>41</v>
      </c>
      <c r="F245" s="1">
        <f t="shared" si="30"/>
        <v>0</v>
      </c>
      <c r="G245" s="1">
        <f>I244*'IB.SH Mikrokredit'!$D$8/12</f>
        <v>0</v>
      </c>
      <c r="H245" s="1">
        <f t="shared" si="28"/>
        <v>0</v>
      </c>
      <c r="I245" s="1">
        <f t="shared" si="29"/>
        <v>0</v>
      </c>
    </row>
    <row r="246" spans="3:9" x14ac:dyDescent="0.25">
      <c r="C246" t="s">
        <v>11</v>
      </c>
      <c r="D246" t="s">
        <v>41</v>
      </c>
      <c r="F246" s="1">
        <f t="shared" si="30"/>
        <v>0</v>
      </c>
      <c r="G246" s="1">
        <f>I245*'IB.SH Mikrokredit'!$D$8/12</f>
        <v>0</v>
      </c>
      <c r="H246" s="1">
        <f t="shared" si="28"/>
        <v>0</v>
      </c>
      <c r="I246" s="1">
        <f t="shared" si="29"/>
        <v>0</v>
      </c>
    </row>
    <row r="247" spans="3:9" x14ac:dyDescent="0.25">
      <c r="C247" t="s">
        <v>11</v>
      </c>
      <c r="D247" t="s">
        <v>41</v>
      </c>
      <c r="F247" s="1">
        <f t="shared" si="30"/>
        <v>0</v>
      </c>
      <c r="G247" s="1">
        <f>I246*'IB.SH Mikrokredit'!$D$8/12</f>
        <v>0</v>
      </c>
      <c r="H247" s="1">
        <f t="shared" si="28"/>
        <v>0</v>
      </c>
      <c r="I247" s="1">
        <f t="shared" si="29"/>
        <v>0</v>
      </c>
    </row>
    <row r="248" spans="3:9" x14ac:dyDescent="0.25">
      <c r="C248" t="s">
        <v>11</v>
      </c>
      <c r="D248" t="s">
        <v>41</v>
      </c>
      <c r="F248" s="1">
        <f t="shared" si="30"/>
        <v>0</v>
      </c>
      <c r="G248" s="1">
        <f>I247*'IB.SH Mikrokredit'!$D$8/12</f>
        <v>0</v>
      </c>
      <c r="H248" s="1">
        <f t="shared" si="28"/>
        <v>0</v>
      </c>
      <c r="I248" s="1">
        <f t="shared" si="29"/>
        <v>0</v>
      </c>
    </row>
    <row r="249" spans="3:9" x14ac:dyDescent="0.25">
      <c r="C249" t="s">
        <v>12</v>
      </c>
      <c r="D249" s="10" t="s">
        <v>39</v>
      </c>
      <c r="E249" s="10"/>
      <c r="F249" s="10"/>
      <c r="G249" s="11">
        <f>I249*'IB.SH Mikrokredit'!$D$8/12</f>
        <v>0</v>
      </c>
      <c r="H249" s="11">
        <f>F249+G249</f>
        <v>0</v>
      </c>
      <c r="I249" s="11">
        <f>$H$4</f>
        <v>0</v>
      </c>
    </row>
    <row r="250" spans="3:9" x14ac:dyDescent="0.25">
      <c r="C250" t="s">
        <v>12</v>
      </c>
      <c r="D250" t="s">
        <v>39</v>
      </c>
      <c r="G250" s="1">
        <f>I249*'IB.SH Mikrokredit'!$D$8/12</f>
        <v>0</v>
      </c>
      <c r="H250" s="1">
        <f t="shared" ref="H250:H251" si="31">F250+G250</f>
        <v>0</v>
      </c>
      <c r="I250" s="1">
        <f>I249-F250</f>
        <v>0</v>
      </c>
    </row>
    <row r="251" spans="3:9" x14ac:dyDescent="0.25">
      <c r="C251" t="s">
        <v>12</v>
      </c>
      <c r="D251" t="s">
        <v>39</v>
      </c>
      <c r="G251" s="1">
        <f>I250*'IB.SH Mikrokredit'!$D$8/12</f>
        <v>0</v>
      </c>
      <c r="H251" s="1">
        <f t="shared" si="31"/>
        <v>0</v>
      </c>
      <c r="I251" s="1">
        <f t="shared" ref="I251" si="32">I250-F251</f>
        <v>0</v>
      </c>
    </row>
    <row r="252" spans="3:9" x14ac:dyDescent="0.25">
      <c r="C252" t="s">
        <v>12</v>
      </c>
      <c r="D252" t="s">
        <v>39</v>
      </c>
      <c r="G252" s="1">
        <f>I251*'IB.SH Mikrokredit'!$D$8/12</f>
        <v>0</v>
      </c>
      <c r="H252" s="1">
        <f t="shared" ref="H252:H277" si="33">F252+G252</f>
        <v>0</v>
      </c>
      <c r="I252" s="1">
        <f t="shared" ref="I252:I277" si="34">I251-F252</f>
        <v>0</v>
      </c>
    </row>
    <row r="253" spans="3:9" x14ac:dyDescent="0.25">
      <c r="C253" t="s">
        <v>12</v>
      </c>
      <c r="D253" t="s">
        <v>39</v>
      </c>
      <c r="G253" s="1">
        <f>I252*'IB.SH Mikrokredit'!$D$8/12</f>
        <v>0</v>
      </c>
      <c r="H253" s="1">
        <f t="shared" si="33"/>
        <v>0</v>
      </c>
      <c r="I253" s="1">
        <f t="shared" si="34"/>
        <v>0</v>
      </c>
    </row>
    <row r="254" spans="3:9" x14ac:dyDescent="0.25">
      <c r="C254" t="s">
        <v>12</v>
      </c>
      <c r="D254" t="s">
        <v>40</v>
      </c>
      <c r="G254" s="1">
        <f>I253*'IB.SH Mikrokredit'!$D$8/12</f>
        <v>0</v>
      </c>
      <c r="H254" s="1">
        <f t="shared" si="33"/>
        <v>0</v>
      </c>
      <c r="I254" s="1">
        <f t="shared" si="34"/>
        <v>0</v>
      </c>
    </row>
    <row r="255" spans="3:9" x14ac:dyDescent="0.25">
      <c r="C255" t="s">
        <v>12</v>
      </c>
      <c r="D255" t="s">
        <v>40</v>
      </c>
      <c r="F255" s="1"/>
      <c r="G255" s="1">
        <f>I254*'IB.SH Mikrokredit'!$D$8/12</f>
        <v>0</v>
      </c>
      <c r="H255" s="1">
        <f t="shared" si="33"/>
        <v>0</v>
      </c>
      <c r="I255" s="1">
        <f t="shared" si="34"/>
        <v>0</v>
      </c>
    </row>
    <row r="256" spans="3:9" x14ac:dyDescent="0.25">
      <c r="C256" t="s">
        <v>12</v>
      </c>
      <c r="D256" t="s">
        <v>40</v>
      </c>
      <c r="F256" s="1"/>
      <c r="G256" s="1">
        <f>I255*'IB.SH Mikrokredit'!$D$8/12</f>
        <v>0</v>
      </c>
      <c r="H256" s="1">
        <f t="shared" si="33"/>
        <v>0</v>
      </c>
      <c r="I256" s="1">
        <f t="shared" si="34"/>
        <v>0</v>
      </c>
    </row>
    <row r="257" spans="3:9" x14ac:dyDescent="0.25">
      <c r="C257" t="s">
        <v>12</v>
      </c>
      <c r="D257" t="s">
        <v>40</v>
      </c>
      <c r="F257" s="1"/>
      <c r="G257" s="1">
        <f>I256*'IB.SH Mikrokredit'!$D$8/12</f>
        <v>0</v>
      </c>
      <c r="H257" s="1">
        <f t="shared" si="33"/>
        <v>0</v>
      </c>
      <c r="I257" s="1">
        <f t="shared" si="34"/>
        <v>0</v>
      </c>
    </row>
    <row r="258" spans="3:9" x14ac:dyDescent="0.25">
      <c r="C258" t="s">
        <v>12</v>
      </c>
      <c r="D258" t="s">
        <v>40</v>
      </c>
      <c r="F258" s="1"/>
      <c r="G258" s="1">
        <f>I257*'IB.SH Mikrokredit'!$D$8/12</f>
        <v>0</v>
      </c>
      <c r="H258" s="1">
        <f t="shared" si="33"/>
        <v>0</v>
      </c>
      <c r="I258" s="1">
        <f t="shared" si="34"/>
        <v>0</v>
      </c>
    </row>
    <row r="259" spans="3:9" x14ac:dyDescent="0.25">
      <c r="C259" t="s">
        <v>12</v>
      </c>
      <c r="D259" t="s">
        <v>40</v>
      </c>
      <c r="F259" s="1"/>
      <c r="G259" s="1">
        <f>I258*'IB.SH Mikrokredit'!$D$8/12</f>
        <v>0</v>
      </c>
      <c r="H259" s="1">
        <f t="shared" si="33"/>
        <v>0</v>
      </c>
      <c r="I259" s="1">
        <f t="shared" si="34"/>
        <v>0</v>
      </c>
    </row>
    <row r="260" spans="3:9" x14ac:dyDescent="0.25">
      <c r="C260" t="s">
        <v>12</v>
      </c>
      <c r="D260" t="s">
        <v>40</v>
      </c>
      <c r="F260" s="1"/>
      <c r="G260" s="1">
        <f>I259*'IB.SH Mikrokredit'!$D$8/12</f>
        <v>0</v>
      </c>
      <c r="H260" s="1">
        <f t="shared" si="33"/>
        <v>0</v>
      </c>
      <c r="I260" s="1">
        <f t="shared" si="34"/>
        <v>0</v>
      </c>
    </row>
    <row r="261" spans="3:9" x14ac:dyDescent="0.25">
      <c r="C261" t="s">
        <v>12</v>
      </c>
      <c r="D261" t="s">
        <v>40</v>
      </c>
      <c r="F261" s="1">
        <f t="shared" ref="F261:F277" si="35">$H$2</f>
        <v>0</v>
      </c>
      <c r="G261" s="1">
        <f>I260*'IB.SH Mikrokredit'!$D$8/12</f>
        <v>0</v>
      </c>
      <c r="H261" s="1">
        <f t="shared" si="33"/>
        <v>0</v>
      </c>
      <c r="I261" s="1">
        <f t="shared" si="34"/>
        <v>0</v>
      </c>
    </row>
    <row r="262" spans="3:9" x14ac:dyDescent="0.25">
      <c r="C262" t="s">
        <v>12</v>
      </c>
      <c r="D262" t="s">
        <v>40</v>
      </c>
      <c r="F262" s="1">
        <f t="shared" si="35"/>
        <v>0</v>
      </c>
      <c r="G262" s="1">
        <f>I261*'IB.SH Mikrokredit'!$D$8/12</f>
        <v>0</v>
      </c>
      <c r="H262" s="1">
        <f t="shared" si="33"/>
        <v>0</v>
      </c>
      <c r="I262" s="1">
        <f t="shared" si="34"/>
        <v>0</v>
      </c>
    </row>
    <row r="263" spans="3:9" x14ac:dyDescent="0.25">
      <c r="C263" t="s">
        <v>12</v>
      </c>
      <c r="D263" t="s">
        <v>40</v>
      </c>
      <c r="F263" s="1">
        <f t="shared" si="35"/>
        <v>0</v>
      </c>
      <c r="G263" s="1">
        <f>I262*'IB.SH Mikrokredit'!$D$8/12</f>
        <v>0</v>
      </c>
      <c r="H263" s="1">
        <f t="shared" si="33"/>
        <v>0</v>
      </c>
      <c r="I263" s="1">
        <f t="shared" si="34"/>
        <v>0</v>
      </c>
    </row>
    <row r="264" spans="3:9" x14ac:dyDescent="0.25">
      <c r="C264" t="s">
        <v>12</v>
      </c>
      <c r="D264" t="s">
        <v>40</v>
      </c>
      <c r="F264" s="1">
        <f t="shared" si="35"/>
        <v>0</v>
      </c>
      <c r="G264" s="1">
        <f>I263*'IB.SH Mikrokredit'!$D$8/12</f>
        <v>0</v>
      </c>
      <c r="H264" s="1">
        <f t="shared" si="33"/>
        <v>0</v>
      </c>
      <c r="I264" s="1">
        <f t="shared" si="34"/>
        <v>0</v>
      </c>
    </row>
    <row r="265" spans="3:9" x14ac:dyDescent="0.25">
      <c r="C265" t="s">
        <v>12</v>
      </c>
      <c r="D265" t="s">
        <v>40</v>
      </c>
      <c r="F265" s="1">
        <f t="shared" si="35"/>
        <v>0</v>
      </c>
      <c r="G265" s="1">
        <f>I264*'IB.SH Mikrokredit'!$D$8/12</f>
        <v>0</v>
      </c>
      <c r="H265" s="1">
        <f t="shared" si="33"/>
        <v>0</v>
      </c>
      <c r="I265" s="1">
        <f t="shared" si="34"/>
        <v>0</v>
      </c>
    </row>
    <row r="266" spans="3:9" x14ac:dyDescent="0.25">
      <c r="C266" t="s">
        <v>12</v>
      </c>
      <c r="D266" t="s">
        <v>41</v>
      </c>
      <c r="F266" s="1">
        <f t="shared" si="35"/>
        <v>0</v>
      </c>
      <c r="G266" s="1">
        <f>I265*'IB.SH Mikrokredit'!$D$8/12</f>
        <v>0</v>
      </c>
      <c r="H266" s="1">
        <f t="shared" si="33"/>
        <v>0</v>
      </c>
      <c r="I266" s="1">
        <f t="shared" si="34"/>
        <v>0</v>
      </c>
    </row>
    <row r="267" spans="3:9" x14ac:dyDescent="0.25">
      <c r="C267" t="s">
        <v>12</v>
      </c>
      <c r="D267" t="s">
        <v>41</v>
      </c>
      <c r="F267" s="1">
        <f t="shared" si="35"/>
        <v>0</v>
      </c>
      <c r="G267" s="1">
        <f>I266*'IB.SH Mikrokredit'!$D$8/12</f>
        <v>0</v>
      </c>
      <c r="H267" s="1">
        <f t="shared" si="33"/>
        <v>0</v>
      </c>
      <c r="I267" s="1">
        <f t="shared" si="34"/>
        <v>0</v>
      </c>
    </row>
    <row r="268" spans="3:9" x14ac:dyDescent="0.25">
      <c r="C268" t="s">
        <v>12</v>
      </c>
      <c r="D268" t="s">
        <v>41</v>
      </c>
      <c r="F268" s="1">
        <f t="shared" si="35"/>
        <v>0</v>
      </c>
      <c r="G268" s="1">
        <f>I267*'IB.SH Mikrokredit'!$D$8/12</f>
        <v>0</v>
      </c>
      <c r="H268" s="1">
        <f t="shared" si="33"/>
        <v>0</v>
      </c>
      <c r="I268" s="1">
        <f t="shared" si="34"/>
        <v>0</v>
      </c>
    </row>
    <row r="269" spans="3:9" x14ac:dyDescent="0.25">
      <c r="C269" t="s">
        <v>12</v>
      </c>
      <c r="D269" t="s">
        <v>41</v>
      </c>
      <c r="F269" s="1">
        <f t="shared" si="35"/>
        <v>0</v>
      </c>
      <c r="G269" s="1">
        <f>I268*'IB.SH Mikrokredit'!$D$8/12</f>
        <v>0</v>
      </c>
      <c r="H269" s="1">
        <f t="shared" si="33"/>
        <v>0</v>
      </c>
      <c r="I269" s="1">
        <f t="shared" si="34"/>
        <v>0</v>
      </c>
    </row>
    <row r="270" spans="3:9" x14ac:dyDescent="0.25">
      <c r="C270" t="s">
        <v>12</v>
      </c>
      <c r="D270" t="s">
        <v>41</v>
      </c>
      <c r="F270" s="1">
        <f t="shared" si="35"/>
        <v>0</v>
      </c>
      <c r="G270" s="1">
        <f>I269*'IB.SH Mikrokredit'!$D$8/12</f>
        <v>0</v>
      </c>
      <c r="H270" s="1">
        <f t="shared" si="33"/>
        <v>0</v>
      </c>
      <c r="I270" s="1">
        <f t="shared" si="34"/>
        <v>0</v>
      </c>
    </row>
    <row r="271" spans="3:9" x14ac:dyDescent="0.25">
      <c r="C271" t="s">
        <v>12</v>
      </c>
      <c r="D271" t="s">
        <v>41</v>
      </c>
      <c r="F271" s="1">
        <f t="shared" si="35"/>
        <v>0</v>
      </c>
      <c r="G271" s="1">
        <f>I270*'IB.SH Mikrokredit'!$D$8/12</f>
        <v>0</v>
      </c>
      <c r="H271" s="1">
        <f t="shared" si="33"/>
        <v>0</v>
      </c>
      <c r="I271" s="1">
        <f t="shared" si="34"/>
        <v>0</v>
      </c>
    </row>
    <row r="272" spans="3:9" x14ac:dyDescent="0.25">
      <c r="C272" t="s">
        <v>12</v>
      </c>
      <c r="D272" t="s">
        <v>41</v>
      </c>
      <c r="F272" s="1">
        <f t="shared" si="35"/>
        <v>0</v>
      </c>
      <c r="G272" s="1">
        <f>I271*'IB.SH Mikrokredit'!$D$8/12</f>
        <v>0</v>
      </c>
      <c r="H272" s="1">
        <f t="shared" si="33"/>
        <v>0</v>
      </c>
      <c r="I272" s="1">
        <f t="shared" si="34"/>
        <v>0</v>
      </c>
    </row>
    <row r="273" spans="3:9" x14ac:dyDescent="0.25">
      <c r="C273" t="s">
        <v>12</v>
      </c>
      <c r="D273" t="s">
        <v>41</v>
      </c>
      <c r="F273" s="1">
        <f t="shared" si="35"/>
        <v>0</v>
      </c>
      <c r="G273" s="1">
        <f>I272*'IB.SH Mikrokredit'!$D$8/12</f>
        <v>0</v>
      </c>
      <c r="H273" s="1">
        <f t="shared" si="33"/>
        <v>0</v>
      </c>
      <c r="I273" s="1">
        <f t="shared" si="34"/>
        <v>0</v>
      </c>
    </row>
    <row r="274" spans="3:9" x14ac:dyDescent="0.25">
      <c r="C274" t="s">
        <v>12</v>
      </c>
      <c r="D274" t="s">
        <v>41</v>
      </c>
      <c r="F274" s="1">
        <f t="shared" si="35"/>
        <v>0</v>
      </c>
      <c r="G274" s="1">
        <f>I273*'IB.SH Mikrokredit'!$D$8/12</f>
        <v>0</v>
      </c>
      <c r="H274" s="1">
        <f t="shared" si="33"/>
        <v>0</v>
      </c>
      <c r="I274" s="1">
        <f t="shared" si="34"/>
        <v>0</v>
      </c>
    </row>
    <row r="275" spans="3:9" x14ac:dyDescent="0.25">
      <c r="C275" t="s">
        <v>12</v>
      </c>
      <c r="D275" t="s">
        <v>41</v>
      </c>
      <c r="F275" s="1">
        <f t="shared" si="35"/>
        <v>0</v>
      </c>
      <c r="G275" s="1">
        <f>I274*'IB.SH Mikrokredit'!$D$8/12</f>
        <v>0</v>
      </c>
      <c r="H275" s="1">
        <f t="shared" si="33"/>
        <v>0</v>
      </c>
      <c r="I275" s="1">
        <f t="shared" si="34"/>
        <v>0</v>
      </c>
    </row>
    <row r="276" spans="3:9" x14ac:dyDescent="0.25">
      <c r="C276" t="s">
        <v>12</v>
      </c>
      <c r="D276" t="s">
        <v>41</v>
      </c>
      <c r="F276" s="1">
        <f t="shared" si="35"/>
        <v>0</v>
      </c>
      <c r="G276" s="1">
        <f>I275*'IB.SH Mikrokredit'!$D$8/12</f>
        <v>0</v>
      </c>
      <c r="H276" s="1">
        <f t="shared" si="33"/>
        <v>0</v>
      </c>
      <c r="I276" s="1">
        <f t="shared" si="34"/>
        <v>0</v>
      </c>
    </row>
    <row r="277" spans="3:9" x14ac:dyDescent="0.25">
      <c r="C277" t="s">
        <v>12</v>
      </c>
      <c r="D277" t="s">
        <v>41</v>
      </c>
      <c r="F277" s="1">
        <f t="shared" si="35"/>
        <v>0</v>
      </c>
      <c r="G277" s="1">
        <f>I276*'IB.SH Mikrokredit'!$D$8/12</f>
        <v>0</v>
      </c>
      <c r="H277" s="1">
        <f t="shared" si="33"/>
        <v>0</v>
      </c>
      <c r="I277" s="1">
        <f t="shared" si="34"/>
        <v>0</v>
      </c>
    </row>
    <row r="278" spans="3:9" x14ac:dyDescent="0.25">
      <c r="C278" t="s">
        <v>13</v>
      </c>
      <c r="D278" s="10" t="s">
        <v>39</v>
      </c>
      <c r="E278" s="10"/>
      <c r="F278" s="10"/>
      <c r="G278" s="11">
        <f>I278*'IB.SH Mikrokredit'!$D$8/12</f>
        <v>0</v>
      </c>
      <c r="H278" s="11">
        <f>F278+G278</f>
        <v>0</v>
      </c>
      <c r="I278" s="11">
        <f>$H$4</f>
        <v>0</v>
      </c>
    </row>
    <row r="279" spans="3:9" x14ac:dyDescent="0.25">
      <c r="C279" t="s">
        <v>13</v>
      </c>
      <c r="D279" t="s">
        <v>39</v>
      </c>
      <c r="G279" s="1">
        <f>I278*'IB.SH Mikrokredit'!$D$8/12</f>
        <v>0</v>
      </c>
      <c r="H279" s="1">
        <f t="shared" ref="H279" si="36">F279+G279</f>
        <v>0</v>
      </c>
      <c r="I279" s="1">
        <f>I278-F279</f>
        <v>0</v>
      </c>
    </row>
    <row r="280" spans="3:9" x14ac:dyDescent="0.25">
      <c r="C280" t="s">
        <v>13</v>
      </c>
      <c r="D280" t="s">
        <v>39</v>
      </c>
      <c r="G280" s="1">
        <f>I279*'IB.SH Mikrokredit'!$D$8/12</f>
        <v>0</v>
      </c>
      <c r="H280" s="1">
        <f t="shared" ref="H280:H305" si="37">F280+G280</f>
        <v>0</v>
      </c>
      <c r="I280" s="1">
        <f t="shared" ref="I280:I305" si="38">I279-F280</f>
        <v>0</v>
      </c>
    </row>
    <row r="281" spans="3:9" x14ac:dyDescent="0.25">
      <c r="C281" t="s">
        <v>13</v>
      </c>
      <c r="D281" t="s">
        <v>39</v>
      </c>
      <c r="G281" s="1">
        <f>I280*'IB.SH Mikrokredit'!$D$8/12</f>
        <v>0</v>
      </c>
      <c r="H281" s="1">
        <f t="shared" si="37"/>
        <v>0</v>
      </c>
      <c r="I281" s="1">
        <f t="shared" si="38"/>
        <v>0</v>
      </c>
    </row>
    <row r="282" spans="3:9" x14ac:dyDescent="0.25">
      <c r="C282" t="s">
        <v>13</v>
      </c>
      <c r="D282" t="s">
        <v>40</v>
      </c>
      <c r="G282" s="1">
        <f>I281*'IB.SH Mikrokredit'!$D$8/12</f>
        <v>0</v>
      </c>
      <c r="H282" s="1">
        <f t="shared" si="37"/>
        <v>0</v>
      </c>
      <c r="I282" s="1">
        <f t="shared" si="38"/>
        <v>0</v>
      </c>
    </row>
    <row r="283" spans="3:9" x14ac:dyDescent="0.25">
      <c r="C283" t="s">
        <v>13</v>
      </c>
      <c r="D283" t="s">
        <v>40</v>
      </c>
      <c r="F283" s="1"/>
      <c r="G283" s="1">
        <f>I282*'IB.SH Mikrokredit'!$D$8/12</f>
        <v>0</v>
      </c>
      <c r="H283" s="1">
        <f t="shared" si="37"/>
        <v>0</v>
      </c>
      <c r="I283" s="1">
        <f t="shared" si="38"/>
        <v>0</v>
      </c>
    </row>
    <row r="284" spans="3:9" x14ac:dyDescent="0.25">
      <c r="C284" t="s">
        <v>13</v>
      </c>
      <c r="D284" t="s">
        <v>40</v>
      </c>
      <c r="F284" s="1"/>
      <c r="G284" s="1">
        <f>I283*'IB.SH Mikrokredit'!$D$8/12</f>
        <v>0</v>
      </c>
      <c r="H284" s="1">
        <f t="shared" si="37"/>
        <v>0</v>
      </c>
      <c r="I284" s="1">
        <f t="shared" si="38"/>
        <v>0</v>
      </c>
    </row>
    <row r="285" spans="3:9" x14ac:dyDescent="0.25">
      <c r="C285" t="s">
        <v>13</v>
      </c>
      <c r="D285" t="s">
        <v>40</v>
      </c>
      <c r="F285" s="1"/>
      <c r="G285" s="1">
        <f>I284*'IB.SH Mikrokredit'!$D$8/12</f>
        <v>0</v>
      </c>
      <c r="H285" s="1">
        <f t="shared" si="37"/>
        <v>0</v>
      </c>
      <c r="I285" s="1">
        <f t="shared" si="38"/>
        <v>0</v>
      </c>
    </row>
    <row r="286" spans="3:9" x14ac:dyDescent="0.25">
      <c r="C286" t="s">
        <v>13</v>
      </c>
      <c r="D286" t="s">
        <v>40</v>
      </c>
      <c r="F286" s="1"/>
      <c r="G286" s="1">
        <f>I285*'IB.SH Mikrokredit'!$D$8/12</f>
        <v>0</v>
      </c>
      <c r="H286" s="1">
        <f t="shared" si="37"/>
        <v>0</v>
      </c>
      <c r="I286" s="1">
        <f t="shared" si="38"/>
        <v>0</v>
      </c>
    </row>
    <row r="287" spans="3:9" x14ac:dyDescent="0.25">
      <c r="C287" t="s">
        <v>13</v>
      </c>
      <c r="D287" t="s">
        <v>40</v>
      </c>
      <c r="F287" s="1"/>
      <c r="G287" s="1">
        <f>I286*'IB.SH Mikrokredit'!$D$8/12</f>
        <v>0</v>
      </c>
      <c r="H287" s="1">
        <f t="shared" si="37"/>
        <v>0</v>
      </c>
      <c r="I287" s="1">
        <f t="shared" si="38"/>
        <v>0</v>
      </c>
    </row>
    <row r="288" spans="3:9" x14ac:dyDescent="0.25">
      <c r="C288" t="s">
        <v>13</v>
      </c>
      <c r="D288" t="s">
        <v>40</v>
      </c>
      <c r="F288" s="1"/>
      <c r="G288" s="1">
        <f>I287*'IB.SH Mikrokredit'!$D$8/12</f>
        <v>0</v>
      </c>
      <c r="H288" s="1">
        <f t="shared" si="37"/>
        <v>0</v>
      </c>
      <c r="I288" s="1">
        <f t="shared" si="38"/>
        <v>0</v>
      </c>
    </row>
    <row r="289" spans="3:9" x14ac:dyDescent="0.25">
      <c r="C289" t="s">
        <v>13</v>
      </c>
      <c r="D289" t="s">
        <v>40</v>
      </c>
      <c r="F289" s="1"/>
      <c r="G289" s="1">
        <f>I288*'IB.SH Mikrokredit'!$D$8/12</f>
        <v>0</v>
      </c>
      <c r="H289" s="1">
        <f t="shared" si="37"/>
        <v>0</v>
      </c>
      <c r="I289" s="1">
        <f t="shared" si="38"/>
        <v>0</v>
      </c>
    </row>
    <row r="290" spans="3:9" x14ac:dyDescent="0.25">
      <c r="C290" t="s">
        <v>13</v>
      </c>
      <c r="D290" t="s">
        <v>40</v>
      </c>
      <c r="F290" s="1">
        <f t="shared" ref="F290:F305" si="39">$H$2</f>
        <v>0</v>
      </c>
      <c r="G290" s="1">
        <f>I289*'IB.SH Mikrokredit'!$D$8/12</f>
        <v>0</v>
      </c>
      <c r="H290" s="1">
        <f t="shared" si="37"/>
        <v>0</v>
      </c>
      <c r="I290" s="1">
        <f t="shared" si="38"/>
        <v>0</v>
      </c>
    </row>
    <row r="291" spans="3:9" x14ac:dyDescent="0.25">
      <c r="C291" t="s">
        <v>13</v>
      </c>
      <c r="D291" t="s">
        <v>40</v>
      </c>
      <c r="F291" s="1">
        <f t="shared" si="39"/>
        <v>0</v>
      </c>
      <c r="G291" s="1">
        <f>I290*'IB.SH Mikrokredit'!$D$8/12</f>
        <v>0</v>
      </c>
      <c r="H291" s="1">
        <f t="shared" si="37"/>
        <v>0</v>
      </c>
      <c r="I291" s="1">
        <f t="shared" si="38"/>
        <v>0</v>
      </c>
    </row>
    <row r="292" spans="3:9" x14ac:dyDescent="0.25">
      <c r="C292" t="s">
        <v>13</v>
      </c>
      <c r="D292" t="s">
        <v>40</v>
      </c>
      <c r="F292" s="1">
        <f t="shared" si="39"/>
        <v>0</v>
      </c>
      <c r="G292" s="1">
        <f>I291*'IB.SH Mikrokredit'!$D$8/12</f>
        <v>0</v>
      </c>
      <c r="H292" s="1">
        <f t="shared" si="37"/>
        <v>0</v>
      </c>
      <c r="I292" s="1">
        <f t="shared" si="38"/>
        <v>0</v>
      </c>
    </row>
    <row r="293" spans="3:9" x14ac:dyDescent="0.25">
      <c r="C293" t="s">
        <v>13</v>
      </c>
      <c r="D293" t="s">
        <v>40</v>
      </c>
      <c r="F293" s="1">
        <f t="shared" si="39"/>
        <v>0</v>
      </c>
      <c r="G293" s="1">
        <f>I292*'IB.SH Mikrokredit'!$D$8/12</f>
        <v>0</v>
      </c>
      <c r="H293" s="1">
        <f t="shared" si="37"/>
        <v>0</v>
      </c>
      <c r="I293" s="1">
        <f t="shared" si="38"/>
        <v>0</v>
      </c>
    </row>
    <row r="294" spans="3:9" x14ac:dyDescent="0.25">
      <c r="C294" t="s">
        <v>13</v>
      </c>
      <c r="D294" t="s">
        <v>41</v>
      </c>
      <c r="F294" s="1">
        <f t="shared" si="39"/>
        <v>0</v>
      </c>
      <c r="G294" s="1">
        <f>I293*'IB.SH Mikrokredit'!$D$8/12</f>
        <v>0</v>
      </c>
      <c r="H294" s="1">
        <f t="shared" si="37"/>
        <v>0</v>
      </c>
      <c r="I294" s="1">
        <f t="shared" si="38"/>
        <v>0</v>
      </c>
    </row>
    <row r="295" spans="3:9" x14ac:dyDescent="0.25">
      <c r="C295" t="s">
        <v>13</v>
      </c>
      <c r="D295" t="s">
        <v>41</v>
      </c>
      <c r="F295" s="1">
        <f t="shared" si="39"/>
        <v>0</v>
      </c>
      <c r="G295" s="1">
        <f>I294*'IB.SH Mikrokredit'!$D$8/12</f>
        <v>0</v>
      </c>
      <c r="H295" s="1">
        <f t="shared" si="37"/>
        <v>0</v>
      </c>
      <c r="I295" s="1">
        <f t="shared" si="38"/>
        <v>0</v>
      </c>
    </row>
    <row r="296" spans="3:9" x14ac:dyDescent="0.25">
      <c r="C296" t="s">
        <v>13</v>
      </c>
      <c r="D296" t="s">
        <v>41</v>
      </c>
      <c r="F296" s="1">
        <f t="shared" si="39"/>
        <v>0</v>
      </c>
      <c r="G296" s="1">
        <f>I295*'IB.SH Mikrokredit'!$D$8/12</f>
        <v>0</v>
      </c>
      <c r="H296" s="1">
        <f t="shared" si="37"/>
        <v>0</v>
      </c>
      <c r="I296" s="1">
        <f t="shared" si="38"/>
        <v>0</v>
      </c>
    </row>
    <row r="297" spans="3:9" x14ac:dyDescent="0.25">
      <c r="C297" t="s">
        <v>13</v>
      </c>
      <c r="D297" t="s">
        <v>41</v>
      </c>
      <c r="F297" s="1">
        <f t="shared" si="39"/>
        <v>0</v>
      </c>
      <c r="G297" s="1">
        <f>I296*'IB.SH Mikrokredit'!$D$8/12</f>
        <v>0</v>
      </c>
      <c r="H297" s="1">
        <f t="shared" si="37"/>
        <v>0</v>
      </c>
      <c r="I297" s="1">
        <f t="shared" si="38"/>
        <v>0</v>
      </c>
    </row>
    <row r="298" spans="3:9" x14ac:dyDescent="0.25">
      <c r="C298" t="s">
        <v>13</v>
      </c>
      <c r="D298" t="s">
        <v>41</v>
      </c>
      <c r="F298" s="1">
        <f t="shared" si="39"/>
        <v>0</v>
      </c>
      <c r="G298" s="1">
        <f>I297*'IB.SH Mikrokredit'!$D$8/12</f>
        <v>0</v>
      </c>
      <c r="H298" s="1">
        <f t="shared" si="37"/>
        <v>0</v>
      </c>
      <c r="I298" s="1">
        <f t="shared" si="38"/>
        <v>0</v>
      </c>
    </row>
    <row r="299" spans="3:9" x14ac:dyDescent="0.25">
      <c r="C299" t="s">
        <v>13</v>
      </c>
      <c r="D299" t="s">
        <v>41</v>
      </c>
      <c r="F299" s="1">
        <f t="shared" si="39"/>
        <v>0</v>
      </c>
      <c r="G299" s="1">
        <f>I298*'IB.SH Mikrokredit'!$D$8/12</f>
        <v>0</v>
      </c>
      <c r="H299" s="1">
        <f t="shared" si="37"/>
        <v>0</v>
      </c>
      <c r="I299" s="1">
        <f t="shared" si="38"/>
        <v>0</v>
      </c>
    </row>
    <row r="300" spans="3:9" x14ac:dyDescent="0.25">
      <c r="C300" t="s">
        <v>13</v>
      </c>
      <c r="D300" t="s">
        <v>41</v>
      </c>
      <c r="F300" s="1">
        <f t="shared" si="39"/>
        <v>0</v>
      </c>
      <c r="G300" s="1">
        <f>I299*'IB.SH Mikrokredit'!$D$8/12</f>
        <v>0</v>
      </c>
      <c r="H300" s="1">
        <f t="shared" si="37"/>
        <v>0</v>
      </c>
      <c r="I300" s="1">
        <f t="shared" si="38"/>
        <v>0</v>
      </c>
    </row>
    <row r="301" spans="3:9" x14ac:dyDescent="0.25">
      <c r="C301" t="s">
        <v>13</v>
      </c>
      <c r="D301" t="s">
        <v>41</v>
      </c>
      <c r="F301" s="1">
        <f t="shared" si="39"/>
        <v>0</v>
      </c>
      <c r="G301" s="1">
        <f>I300*'IB.SH Mikrokredit'!$D$8/12</f>
        <v>0</v>
      </c>
      <c r="H301" s="1">
        <f t="shared" si="37"/>
        <v>0</v>
      </c>
      <c r="I301" s="1">
        <f t="shared" si="38"/>
        <v>0</v>
      </c>
    </row>
    <row r="302" spans="3:9" x14ac:dyDescent="0.25">
      <c r="C302" t="s">
        <v>13</v>
      </c>
      <c r="D302" t="s">
        <v>41</v>
      </c>
      <c r="F302" s="1">
        <f t="shared" si="39"/>
        <v>0</v>
      </c>
      <c r="G302" s="1">
        <f>I301*'IB.SH Mikrokredit'!$D$8/12</f>
        <v>0</v>
      </c>
      <c r="H302" s="1">
        <f t="shared" si="37"/>
        <v>0</v>
      </c>
      <c r="I302" s="1">
        <f t="shared" si="38"/>
        <v>0</v>
      </c>
    </row>
    <row r="303" spans="3:9" x14ac:dyDescent="0.25">
      <c r="C303" t="s">
        <v>13</v>
      </c>
      <c r="D303" t="s">
        <v>41</v>
      </c>
      <c r="F303" s="1">
        <f t="shared" si="39"/>
        <v>0</v>
      </c>
      <c r="G303" s="1">
        <f>I302*'IB.SH Mikrokredit'!$D$8/12</f>
        <v>0</v>
      </c>
      <c r="H303" s="1">
        <f t="shared" si="37"/>
        <v>0</v>
      </c>
      <c r="I303" s="1">
        <f t="shared" si="38"/>
        <v>0</v>
      </c>
    </row>
    <row r="304" spans="3:9" x14ac:dyDescent="0.25">
      <c r="C304" t="s">
        <v>13</v>
      </c>
      <c r="D304" t="s">
        <v>41</v>
      </c>
      <c r="F304" s="1">
        <f t="shared" si="39"/>
        <v>0</v>
      </c>
      <c r="G304" s="1">
        <f>I303*'IB.SH Mikrokredit'!$D$8/12</f>
        <v>0</v>
      </c>
      <c r="H304" s="1">
        <f t="shared" si="37"/>
        <v>0</v>
      </c>
      <c r="I304" s="1">
        <f t="shared" si="38"/>
        <v>0</v>
      </c>
    </row>
    <row r="305" spans="3:9" x14ac:dyDescent="0.25">
      <c r="C305" t="s">
        <v>13</v>
      </c>
      <c r="D305" t="s">
        <v>41</v>
      </c>
      <c r="F305" s="1">
        <f t="shared" si="39"/>
        <v>0</v>
      </c>
      <c r="G305" s="1">
        <f>I304*'IB.SH Mikrokredit'!$D$8/12</f>
        <v>0</v>
      </c>
      <c r="H305" s="1">
        <f t="shared" si="37"/>
        <v>0</v>
      </c>
      <c r="I305" s="1">
        <f t="shared" si="38"/>
        <v>0</v>
      </c>
    </row>
    <row r="306" spans="3:9" x14ac:dyDescent="0.25">
      <c r="C306" t="s">
        <v>14</v>
      </c>
      <c r="D306" s="10" t="s">
        <v>39</v>
      </c>
      <c r="E306" s="10"/>
      <c r="F306" s="10"/>
      <c r="G306" s="11">
        <f>I306*'IB.SH Mikrokredit'!$D$8/12</f>
        <v>0</v>
      </c>
      <c r="H306" s="11">
        <f>F306+G306</f>
        <v>0</v>
      </c>
      <c r="I306" s="11">
        <f>$H$4</f>
        <v>0</v>
      </c>
    </row>
    <row r="307" spans="3:9" x14ac:dyDescent="0.25">
      <c r="C307" t="s">
        <v>14</v>
      </c>
      <c r="D307" t="s">
        <v>39</v>
      </c>
      <c r="G307" s="1">
        <f>I306*'IB.SH Mikrokredit'!$D$8/12</f>
        <v>0</v>
      </c>
      <c r="H307" s="1">
        <f t="shared" ref="H307" si="40">F307+G307</f>
        <v>0</v>
      </c>
      <c r="I307" s="1">
        <f>I306-F307</f>
        <v>0</v>
      </c>
    </row>
    <row r="308" spans="3:9" x14ac:dyDescent="0.25">
      <c r="C308" t="s">
        <v>14</v>
      </c>
      <c r="D308" t="s">
        <v>39</v>
      </c>
      <c r="G308" s="1">
        <f>I307*'IB.SH Mikrokredit'!$D$8/12</f>
        <v>0</v>
      </c>
      <c r="H308" s="1">
        <f t="shared" ref="H308:H332" si="41">F308+G308</f>
        <v>0</v>
      </c>
      <c r="I308" s="1">
        <f t="shared" ref="I308:I332" si="42">I307-F308</f>
        <v>0</v>
      </c>
    </row>
    <row r="309" spans="3:9" x14ac:dyDescent="0.25">
      <c r="C309" t="s">
        <v>14</v>
      </c>
      <c r="D309" t="s">
        <v>40</v>
      </c>
      <c r="G309" s="1">
        <f>I308*'IB.SH Mikrokredit'!$D$8/12</f>
        <v>0</v>
      </c>
      <c r="H309" s="1">
        <f t="shared" si="41"/>
        <v>0</v>
      </c>
      <c r="I309" s="1">
        <f t="shared" si="42"/>
        <v>0</v>
      </c>
    </row>
    <row r="310" spans="3:9" x14ac:dyDescent="0.25">
      <c r="C310" t="s">
        <v>14</v>
      </c>
      <c r="D310" t="s">
        <v>40</v>
      </c>
      <c r="F310" s="1"/>
      <c r="G310" s="1">
        <f>I309*'IB.SH Mikrokredit'!$D$8/12</f>
        <v>0</v>
      </c>
      <c r="H310" s="1">
        <f t="shared" si="41"/>
        <v>0</v>
      </c>
      <c r="I310" s="1">
        <f t="shared" si="42"/>
        <v>0</v>
      </c>
    </row>
    <row r="311" spans="3:9" x14ac:dyDescent="0.25">
      <c r="C311" t="s">
        <v>14</v>
      </c>
      <c r="D311" t="s">
        <v>40</v>
      </c>
      <c r="F311" s="1"/>
      <c r="G311" s="1">
        <f>I310*'IB.SH Mikrokredit'!$D$8/12</f>
        <v>0</v>
      </c>
      <c r="H311" s="1">
        <f t="shared" si="41"/>
        <v>0</v>
      </c>
      <c r="I311" s="1">
        <f t="shared" si="42"/>
        <v>0</v>
      </c>
    </row>
    <row r="312" spans="3:9" x14ac:dyDescent="0.25">
      <c r="C312" t="s">
        <v>14</v>
      </c>
      <c r="D312" t="s">
        <v>40</v>
      </c>
      <c r="F312" s="1"/>
      <c r="G312" s="1">
        <f>I311*'IB.SH Mikrokredit'!$D$8/12</f>
        <v>0</v>
      </c>
      <c r="H312" s="1">
        <f t="shared" si="41"/>
        <v>0</v>
      </c>
      <c r="I312" s="1">
        <f t="shared" si="42"/>
        <v>0</v>
      </c>
    </row>
    <row r="313" spans="3:9" x14ac:dyDescent="0.25">
      <c r="C313" t="s">
        <v>14</v>
      </c>
      <c r="D313" t="s">
        <v>40</v>
      </c>
      <c r="F313" s="1"/>
      <c r="G313" s="1">
        <f>I312*'IB.SH Mikrokredit'!$D$8/12</f>
        <v>0</v>
      </c>
      <c r="H313" s="1">
        <f t="shared" si="41"/>
        <v>0</v>
      </c>
      <c r="I313" s="1">
        <f t="shared" si="42"/>
        <v>0</v>
      </c>
    </row>
    <row r="314" spans="3:9" x14ac:dyDescent="0.25">
      <c r="C314" t="s">
        <v>14</v>
      </c>
      <c r="D314" t="s">
        <v>40</v>
      </c>
      <c r="F314" s="1"/>
      <c r="G314" s="1">
        <f>I313*'IB.SH Mikrokredit'!$D$8/12</f>
        <v>0</v>
      </c>
      <c r="H314" s="1">
        <f t="shared" si="41"/>
        <v>0</v>
      </c>
      <c r="I314" s="1">
        <f t="shared" si="42"/>
        <v>0</v>
      </c>
    </row>
    <row r="315" spans="3:9" x14ac:dyDescent="0.25">
      <c r="C315" t="s">
        <v>14</v>
      </c>
      <c r="D315" t="s">
        <v>40</v>
      </c>
      <c r="F315" s="1"/>
      <c r="G315" s="1">
        <f>I314*'IB.SH Mikrokredit'!$D$8/12</f>
        <v>0</v>
      </c>
      <c r="H315" s="1">
        <f t="shared" si="41"/>
        <v>0</v>
      </c>
      <c r="I315" s="1">
        <f t="shared" si="42"/>
        <v>0</v>
      </c>
    </row>
    <row r="316" spans="3:9" x14ac:dyDescent="0.25">
      <c r="C316" t="s">
        <v>14</v>
      </c>
      <c r="D316" t="s">
        <v>40</v>
      </c>
      <c r="F316" s="1"/>
      <c r="G316" s="1">
        <f>I315*'IB.SH Mikrokredit'!$D$8/12</f>
        <v>0</v>
      </c>
      <c r="H316" s="1">
        <f t="shared" si="41"/>
        <v>0</v>
      </c>
      <c r="I316" s="1">
        <f t="shared" si="42"/>
        <v>0</v>
      </c>
    </row>
    <row r="317" spans="3:9" x14ac:dyDescent="0.25">
      <c r="C317" t="s">
        <v>14</v>
      </c>
      <c r="D317" t="s">
        <v>40</v>
      </c>
      <c r="F317" s="1"/>
      <c r="G317" s="1">
        <f>I316*'IB.SH Mikrokredit'!$D$8/12</f>
        <v>0</v>
      </c>
      <c r="H317" s="1">
        <f t="shared" si="41"/>
        <v>0</v>
      </c>
      <c r="I317" s="1">
        <f t="shared" si="42"/>
        <v>0</v>
      </c>
    </row>
    <row r="318" spans="3:9" x14ac:dyDescent="0.25">
      <c r="C318" t="s">
        <v>14</v>
      </c>
      <c r="D318" t="s">
        <v>40</v>
      </c>
      <c r="F318" s="1">
        <f t="shared" ref="F318:F332" si="43">$H$2</f>
        <v>0</v>
      </c>
      <c r="G318" s="1">
        <f>I317*'IB.SH Mikrokredit'!$D$8/12</f>
        <v>0</v>
      </c>
      <c r="H318" s="1">
        <f t="shared" si="41"/>
        <v>0</v>
      </c>
      <c r="I318" s="1">
        <f t="shared" si="42"/>
        <v>0</v>
      </c>
    </row>
    <row r="319" spans="3:9" x14ac:dyDescent="0.25">
      <c r="C319" t="s">
        <v>14</v>
      </c>
      <c r="D319" t="s">
        <v>40</v>
      </c>
      <c r="F319" s="1">
        <f t="shared" si="43"/>
        <v>0</v>
      </c>
      <c r="G319" s="1">
        <f>I318*'IB.SH Mikrokredit'!$D$8/12</f>
        <v>0</v>
      </c>
      <c r="H319" s="1">
        <f t="shared" si="41"/>
        <v>0</v>
      </c>
      <c r="I319" s="1">
        <f t="shared" si="42"/>
        <v>0</v>
      </c>
    </row>
    <row r="320" spans="3:9" x14ac:dyDescent="0.25">
      <c r="C320" t="s">
        <v>14</v>
      </c>
      <c r="D320" t="s">
        <v>40</v>
      </c>
      <c r="F320" s="1">
        <f t="shared" si="43"/>
        <v>0</v>
      </c>
      <c r="G320" s="1">
        <f>I319*'IB.SH Mikrokredit'!$D$8/12</f>
        <v>0</v>
      </c>
      <c r="H320" s="1">
        <f t="shared" si="41"/>
        <v>0</v>
      </c>
      <c r="I320" s="1">
        <f t="shared" si="42"/>
        <v>0</v>
      </c>
    </row>
    <row r="321" spans="3:9" x14ac:dyDescent="0.25">
      <c r="C321" t="s">
        <v>14</v>
      </c>
      <c r="D321" t="s">
        <v>41</v>
      </c>
      <c r="F321" s="1">
        <f t="shared" si="43"/>
        <v>0</v>
      </c>
      <c r="G321" s="1">
        <f>I320*'IB.SH Mikrokredit'!$D$8/12</f>
        <v>0</v>
      </c>
      <c r="H321" s="1">
        <f t="shared" si="41"/>
        <v>0</v>
      </c>
      <c r="I321" s="1">
        <f t="shared" si="42"/>
        <v>0</v>
      </c>
    </row>
    <row r="322" spans="3:9" x14ac:dyDescent="0.25">
      <c r="C322" t="s">
        <v>14</v>
      </c>
      <c r="D322" t="s">
        <v>41</v>
      </c>
      <c r="F322" s="1">
        <f t="shared" si="43"/>
        <v>0</v>
      </c>
      <c r="G322" s="1">
        <f>I321*'IB.SH Mikrokredit'!$D$8/12</f>
        <v>0</v>
      </c>
      <c r="H322" s="1">
        <f t="shared" si="41"/>
        <v>0</v>
      </c>
      <c r="I322" s="1">
        <f t="shared" si="42"/>
        <v>0</v>
      </c>
    </row>
    <row r="323" spans="3:9" x14ac:dyDescent="0.25">
      <c r="C323" t="s">
        <v>14</v>
      </c>
      <c r="D323" t="s">
        <v>41</v>
      </c>
      <c r="F323" s="1">
        <f t="shared" si="43"/>
        <v>0</v>
      </c>
      <c r="G323" s="1">
        <f>I322*'IB.SH Mikrokredit'!$D$8/12</f>
        <v>0</v>
      </c>
      <c r="H323" s="1">
        <f t="shared" si="41"/>
        <v>0</v>
      </c>
      <c r="I323" s="1">
        <f t="shared" si="42"/>
        <v>0</v>
      </c>
    </row>
    <row r="324" spans="3:9" x14ac:dyDescent="0.25">
      <c r="C324" t="s">
        <v>14</v>
      </c>
      <c r="D324" t="s">
        <v>41</v>
      </c>
      <c r="F324" s="1">
        <f t="shared" si="43"/>
        <v>0</v>
      </c>
      <c r="G324" s="1">
        <f>I323*'IB.SH Mikrokredit'!$D$8/12</f>
        <v>0</v>
      </c>
      <c r="H324" s="1">
        <f t="shared" si="41"/>
        <v>0</v>
      </c>
      <c r="I324" s="1">
        <f t="shared" si="42"/>
        <v>0</v>
      </c>
    </row>
    <row r="325" spans="3:9" x14ac:dyDescent="0.25">
      <c r="C325" t="s">
        <v>14</v>
      </c>
      <c r="D325" t="s">
        <v>41</v>
      </c>
      <c r="F325" s="1">
        <f t="shared" si="43"/>
        <v>0</v>
      </c>
      <c r="G325" s="1">
        <f>I324*'IB.SH Mikrokredit'!$D$8/12</f>
        <v>0</v>
      </c>
      <c r="H325" s="1">
        <f t="shared" si="41"/>
        <v>0</v>
      </c>
      <c r="I325" s="1">
        <f t="shared" si="42"/>
        <v>0</v>
      </c>
    </row>
    <row r="326" spans="3:9" x14ac:dyDescent="0.25">
      <c r="C326" t="s">
        <v>14</v>
      </c>
      <c r="D326" t="s">
        <v>41</v>
      </c>
      <c r="F326" s="1">
        <f t="shared" si="43"/>
        <v>0</v>
      </c>
      <c r="G326" s="1">
        <f>I325*'IB.SH Mikrokredit'!$D$8/12</f>
        <v>0</v>
      </c>
      <c r="H326" s="1">
        <f t="shared" si="41"/>
        <v>0</v>
      </c>
      <c r="I326" s="1">
        <f t="shared" si="42"/>
        <v>0</v>
      </c>
    </row>
    <row r="327" spans="3:9" x14ac:dyDescent="0.25">
      <c r="C327" t="s">
        <v>14</v>
      </c>
      <c r="D327" t="s">
        <v>41</v>
      </c>
      <c r="F327" s="1">
        <f t="shared" si="43"/>
        <v>0</v>
      </c>
      <c r="G327" s="1">
        <f>I326*'IB.SH Mikrokredit'!$D$8/12</f>
        <v>0</v>
      </c>
      <c r="H327" s="1">
        <f t="shared" si="41"/>
        <v>0</v>
      </c>
      <c r="I327" s="1">
        <f t="shared" si="42"/>
        <v>0</v>
      </c>
    </row>
    <row r="328" spans="3:9" x14ac:dyDescent="0.25">
      <c r="C328" t="s">
        <v>14</v>
      </c>
      <c r="D328" t="s">
        <v>41</v>
      </c>
      <c r="F328" s="1">
        <f t="shared" si="43"/>
        <v>0</v>
      </c>
      <c r="G328" s="1">
        <f>I327*'IB.SH Mikrokredit'!$D$8/12</f>
        <v>0</v>
      </c>
      <c r="H328" s="1">
        <f t="shared" si="41"/>
        <v>0</v>
      </c>
      <c r="I328" s="1">
        <f t="shared" si="42"/>
        <v>0</v>
      </c>
    </row>
    <row r="329" spans="3:9" x14ac:dyDescent="0.25">
      <c r="C329" t="s">
        <v>14</v>
      </c>
      <c r="D329" t="s">
        <v>41</v>
      </c>
      <c r="F329" s="1">
        <f t="shared" si="43"/>
        <v>0</v>
      </c>
      <c r="G329" s="1">
        <f>I328*'IB.SH Mikrokredit'!$D$8/12</f>
        <v>0</v>
      </c>
      <c r="H329" s="1">
        <f t="shared" si="41"/>
        <v>0</v>
      </c>
      <c r="I329" s="1">
        <f t="shared" si="42"/>
        <v>0</v>
      </c>
    </row>
    <row r="330" spans="3:9" x14ac:dyDescent="0.25">
      <c r="C330" t="s">
        <v>14</v>
      </c>
      <c r="D330" t="s">
        <v>41</v>
      </c>
      <c r="F330" s="1">
        <f t="shared" si="43"/>
        <v>0</v>
      </c>
      <c r="G330" s="1">
        <f>I329*'IB.SH Mikrokredit'!$D$8/12</f>
        <v>0</v>
      </c>
      <c r="H330" s="1">
        <f t="shared" si="41"/>
        <v>0</v>
      </c>
      <c r="I330" s="1">
        <f t="shared" si="42"/>
        <v>0</v>
      </c>
    </row>
    <row r="331" spans="3:9" x14ac:dyDescent="0.25">
      <c r="C331" t="s">
        <v>14</v>
      </c>
      <c r="D331" t="s">
        <v>41</v>
      </c>
      <c r="F331" s="1">
        <f t="shared" si="43"/>
        <v>0</v>
      </c>
      <c r="G331" s="1">
        <f>I330*'IB.SH Mikrokredit'!$D$8/12</f>
        <v>0</v>
      </c>
      <c r="H331" s="1">
        <f t="shared" si="41"/>
        <v>0</v>
      </c>
      <c r="I331" s="1">
        <f t="shared" si="42"/>
        <v>0</v>
      </c>
    </row>
    <row r="332" spans="3:9" x14ac:dyDescent="0.25">
      <c r="C332" t="s">
        <v>14</v>
      </c>
      <c r="D332" t="s">
        <v>41</v>
      </c>
      <c r="F332" s="1">
        <f t="shared" si="43"/>
        <v>0</v>
      </c>
      <c r="G332" s="1">
        <f>I331*'IB.SH Mikrokredit'!$D$8/12</f>
        <v>0</v>
      </c>
      <c r="H332" s="1">
        <f t="shared" si="41"/>
        <v>0</v>
      </c>
      <c r="I332" s="1">
        <f t="shared" si="42"/>
        <v>0</v>
      </c>
    </row>
    <row r="333" spans="3:9" x14ac:dyDescent="0.25">
      <c r="C333" t="s">
        <v>15</v>
      </c>
      <c r="D333" s="10" t="s">
        <v>39</v>
      </c>
      <c r="E333" s="10"/>
      <c r="F333" s="10"/>
      <c r="G333" s="11">
        <f>I333*'IB.SH Mikrokredit'!$D$8/12</f>
        <v>0</v>
      </c>
      <c r="H333" s="11">
        <f>F333+G333</f>
        <v>0</v>
      </c>
      <c r="I333" s="11">
        <f>$H$4</f>
        <v>0</v>
      </c>
    </row>
    <row r="334" spans="3:9" x14ac:dyDescent="0.25">
      <c r="C334" t="s">
        <v>15</v>
      </c>
      <c r="D334" t="s">
        <v>39</v>
      </c>
      <c r="G334" s="1">
        <f>I333*'IB.SH Mikrokredit'!$D$8/12</f>
        <v>0</v>
      </c>
      <c r="H334" s="1">
        <f t="shared" ref="H334" si="44">F334+G334</f>
        <v>0</v>
      </c>
      <c r="I334" s="1">
        <f>I333-F334</f>
        <v>0</v>
      </c>
    </row>
    <row r="335" spans="3:9" x14ac:dyDescent="0.25">
      <c r="C335" t="s">
        <v>15</v>
      </c>
      <c r="D335" t="s">
        <v>40</v>
      </c>
      <c r="G335" s="1">
        <f>I334*'IB.SH Mikrokredit'!$D$8/12</f>
        <v>0</v>
      </c>
      <c r="H335" s="1">
        <f t="shared" ref="H335:H358" si="45">F335+G335</f>
        <v>0</v>
      </c>
      <c r="I335" s="1">
        <f t="shared" ref="I335:I358" si="46">I334-F335</f>
        <v>0</v>
      </c>
    </row>
    <row r="336" spans="3:9" x14ac:dyDescent="0.25">
      <c r="C336" t="s">
        <v>15</v>
      </c>
      <c r="D336" t="s">
        <v>40</v>
      </c>
      <c r="F336" s="1"/>
      <c r="G336" s="1">
        <f>I335*'IB.SH Mikrokredit'!$D$8/12</f>
        <v>0</v>
      </c>
      <c r="H336" s="1">
        <f t="shared" si="45"/>
        <v>0</v>
      </c>
      <c r="I336" s="1">
        <f t="shared" si="46"/>
        <v>0</v>
      </c>
    </row>
    <row r="337" spans="3:9" x14ac:dyDescent="0.25">
      <c r="C337" t="s">
        <v>15</v>
      </c>
      <c r="D337" t="s">
        <v>40</v>
      </c>
      <c r="F337" s="1"/>
      <c r="G337" s="1">
        <f>I336*'IB.SH Mikrokredit'!$D$8/12</f>
        <v>0</v>
      </c>
      <c r="H337" s="1">
        <f t="shared" si="45"/>
        <v>0</v>
      </c>
      <c r="I337" s="1">
        <f t="shared" si="46"/>
        <v>0</v>
      </c>
    </row>
    <row r="338" spans="3:9" x14ac:dyDescent="0.25">
      <c r="C338" t="s">
        <v>15</v>
      </c>
      <c r="D338" t="s">
        <v>40</v>
      </c>
      <c r="F338" s="1"/>
      <c r="G338" s="1">
        <f>I337*'IB.SH Mikrokredit'!$D$8/12</f>
        <v>0</v>
      </c>
      <c r="H338" s="1">
        <f t="shared" si="45"/>
        <v>0</v>
      </c>
      <c r="I338" s="1">
        <f t="shared" si="46"/>
        <v>0</v>
      </c>
    </row>
    <row r="339" spans="3:9" x14ac:dyDescent="0.25">
      <c r="C339" t="s">
        <v>15</v>
      </c>
      <c r="D339" t="s">
        <v>40</v>
      </c>
      <c r="F339" s="1"/>
      <c r="G339" s="1">
        <f>I338*'IB.SH Mikrokredit'!$D$8/12</f>
        <v>0</v>
      </c>
      <c r="H339" s="1">
        <f t="shared" si="45"/>
        <v>0</v>
      </c>
      <c r="I339" s="1">
        <f t="shared" si="46"/>
        <v>0</v>
      </c>
    </row>
    <row r="340" spans="3:9" x14ac:dyDescent="0.25">
      <c r="C340" t="s">
        <v>15</v>
      </c>
      <c r="D340" t="s">
        <v>40</v>
      </c>
      <c r="F340" s="1"/>
      <c r="G340" s="1">
        <f>I339*'IB.SH Mikrokredit'!$D$8/12</f>
        <v>0</v>
      </c>
      <c r="H340" s="1">
        <f t="shared" si="45"/>
        <v>0</v>
      </c>
      <c r="I340" s="1">
        <f t="shared" si="46"/>
        <v>0</v>
      </c>
    </row>
    <row r="341" spans="3:9" x14ac:dyDescent="0.25">
      <c r="C341" t="s">
        <v>15</v>
      </c>
      <c r="D341" t="s">
        <v>40</v>
      </c>
      <c r="F341" s="1"/>
      <c r="G341" s="1">
        <f>I340*'IB.SH Mikrokredit'!$D$8/12</f>
        <v>0</v>
      </c>
      <c r="H341" s="1">
        <f t="shared" si="45"/>
        <v>0</v>
      </c>
      <c r="I341" s="1">
        <f t="shared" si="46"/>
        <v>0</v>
      </c>
    </row>
    <row r="342" spans="3:9" x14ac:dyDescent="0.25">
      <c r="C342" t="s">
        <v>15</v>
      </c>
      <c r="D342" t="s">
        <v>40</v>
      </c>
      <c r="F342" s="1"/>
      <c r="G342" s="1">
        <f>I341*'IB.SH Mikrokredit'!$D$8/12</f>
        <v>0</v>
      </c>
      <c r="H342" s="1">
        <f t="shared" si="45"/>
        <v>0</v>
      </c>
      <c r="I342" s="1">
        <f t="shared" si="46"/>
        <v>0</v>
      </c>
    </row>
    <row r="343" spans="3:9" x14ac:dyDescent="0.25">
      <c r="C343" t="s">
        <v>15</v>
      </c>
      <c r="D343" t="s">
        <v>40</v>
      </c>
      <c r="F343" s="1"/>
      <c r="G343" s="1">
        <f>I342*'IB.SH Mikrokredit'!$D$8/12</f>
        <v>0</v>
      </c>
      <c r="H343" s="1">
        <f t="shared" si="45"/>
        <v>0</v>
      </c>
      <c r="I343" s="1">
        <f t="shared" si="46"/>
        <v>0</v>
      </c>
    </row>
    <row r="344" spans="3:9" x14ac:dyDescent="0.25">
      <c r="C344" t="s">
        <v>15</v>
      </c>
      <c r="D344" t="s">
        <v>40</v>
      </c>
      <c r="F344" s="1"/>
      <c r="G344" s="1">
        <f>I343*'IB.SH Mikrokredit'!$D$8/12</f>
        <v>0</v>
      </c>
      <c r="H344" s="1">
        <f t="shared" si="45"/>
        <v>0</v>
      </c>
      <c r="I344" s="1">
        <f t="shared" si="46"/>
        <v>0</v>
      </c>
    </row>
    <row r="345" spans="3:9" x14ac:dyDescent="0.25">
      <c r="C345" t="s">
        <v>15</v>
      </c>
      <c r="D345" t="s">
        <v>40</v>
      </c>
      <c r="F345" s="1">
        <f t="shared" ref="F345:F358" si="47">$H$2</f>
        <v>0</v>
      </c>
      <c r="G345" s="1">
        <f>I344*'IB.SH Mikrokredit'!$D$8/12</f>
        <v>0</v>
      </c>
      <c r="H345" s="1">
        <f t="shared" si="45"/>
        <v>0</v>
      </c>
      <c r="I345" s="1">
        <f t="shared" si="46"/>
        <v>0</v>
      </c>
    </row>
    <row r="346" spans="3:9" x14ac:dyDescent="0.25">
      <c r="C346" t="s">
        <v>15</v>
      </c>
      <c r="D346" t="s">
        <v>40</v>
      </c>
      <c r="F346" s="1">
        <f t="shared" si="47"/>
        <v>0</v>
      </c>
      <c r="G346" s="1">
        <f>I345*'IB.SH Mikrokredit'!$D$8/12</f>
        <v>0</v>
      </c>
      <c r="H346" s="1">
        <f t="shared" si="45"/>
        <v>0</v>
      </c>
      <c r="I346" s="1">
        <f t="shared" si="46"/>
        <v>0</v>
      </c>
    </row>
    <row r="347" spans="3:9" x14ac:dyDescent="0.25">
      <c r="C347" t="s">
        <v>15</v>
      </c>
      <c r="D347" t="s">
        <v>41</v>
      </c>
      <c r="F347" s="1">
        <f t="shared" si="47"/>
        <v>0</v>
      </c>
      <c r="G347" s="1">
        <f>I346*'IB.SH Mikrokredit'!$D$8/12</f>
        <v>0</v>
      </c>
      <c r="H347" s="1">
        <f t="shared" si="45"/>
        <v>0</v>
      </c>
      <c r="I347" s="1">
        <f t="shared" si="46"/>
        <v>0</v>
      </c>
    </row>
    <row r="348" spans="3:9" x14ac:dyDescent="0.25">
      <c r="C348" t="s">
        <v>15</v>
      </c>
      <c r="D348" t="s">
        <v>41</v>
      </c>
      <c r="F348" s="1">
        <f t="shared" si="47"/>
        <v>0</v>
      </c>
      <c r="G348" s="1">
        <f>I347*'IB.SH Mikrokredit'!$D$8/12</f>
        <v>0</v>
      </c>
      <c r="H348" s="1">
        <f t="shared" si="45"/>
        <v>0</v>
      </c>
      <c r="I348" s="1">
        <f t="shared" si="46"/>
        <v>0</v>
      </c>
    </row>
    <row r="349" spans="3:9" x14ac:dyDescent="0.25">
      <c r="C349" t="s">
        <v>15</v>
      </c>
      <c r="D349" t="s">
        <v>41</v>
      </c>
      <c r="F349" s="1">
        <f t="shared" si="47"/>
        <v>0</v>
      </c>
      <c r="G349" s="1">
        <f>I348*'IB.SH Mikrokredit'!$D$8/12</f>
        <v>0</v>
      </c>
      <c r="H349" s="1">
        <f t="shared" si="45"/>
        <v>0</v>
      </c>
      <c r="I349" s="1">
        <f t="shared" si="46"/>
        <v>0</v>
      </c>
    </row>
    <row r="350" spans="3:9" x14ac:dyDescent="0.25">
      <c r="C350" t="s">
        <v>15</v>
      </c>
      <c r="D350" t="s">
        <v>41</v>
      </c>
      <c r="F350" s="1">
        <f t="shared" si="47"/>
        <v>0</v>
      </c>
      <c r="G350" s="1">
        <f>I349*'IB.SH Mikrokredit'!$D$8/12</f>
        <v>0</v>
      </c>
      <c r="H350" s="1">
        <f t="shared" si="45"/>
        <v>0</v>
      </c>
      <c r="I350" s="1">
        <f t="shared" si="46"/>
        <v>0</v>
      </c>
    </row>
    <row r="351" spans="3:9" x14ac:dyDescent="0.25">
      <c r="C351" t="s">
        <v>15</v>
      </c>
      <c r="D351" t="s">
        <v>41</v>
      </c>
      <c r="F351" s="1">
        <f t="shared" si="47"/>
        <v>0</v>
      </c>
      <c r="G351" s="1">
        <f>I350*'IB.SH Mikrokredit'!$D$8/12</f>
        <v>0</v>
      </c>
      <c r="H351" s="1">
        <f t="shared" si="45"/>
        <v>0</v>
      </c>
      <c r="I351" s="1">
        <f t="shared" si="46"/>
        <v>0</v>
      </c>
    </row>
    <row r="352" spans="3:9" x14ac:dyDescent="0.25">
      <c r="C352" t="s">
        <v>15</v>
      </c>
      <c r="D352" t="s">
        <v>41</v>
      </c>
      <c r="F352" s="1">
        <f t="shared" si="47"/>
        <v>0</v>
      </c>
      <c r="G352" s="1">
        <f>I351*'IB.SH Mikrokredit'!$D$8/12</f>
        <v>0</v>
      </c>
      <c r="H352" s="1">
        <f t="shared" si="45"/>
        <v>0</v>
      </c>
      <c r="I352" s="1">
        <f t="shared" si="46"/>
        <v>0</v>
      </c>
    </row>
    <row r="353" spans="3:9" x14ac:dyDescent="0.25">
      <c r="C353" t="s">
        <v>15</v>
      </c>
      <c r="D353" t="s">
        <v>41</v>
      </c>
      <c r="F353" s="1">
        <f t="shared" si="47"/>
        <v>0</v>
      </c>
      <c r="G353" s="1">
        <f>I352*'IB.SH Mikrokredit'!$D$8/12</f>
        <v>0</v>
      </c>
      <c r="H353" s="1">
        <f t="shared" si="45"/>
        <v>0</v>
      </c>
      <c r="I353" s="1">
        <f t="shared" si="46"/>
        <v>0</v>
      </c>
    </row>
    <row r="354" spans="3:9" x14ac:dyDescent="0.25">
      <c r="C354" t="s">
        <v>15</v>
      </c>
      <c r="D354" t="s">
        <v>41</v>
      </c>
      <c r="F354" s="1">
        <f t="shared" si="47"/>
        <v>0</v>
      </c>
      <c r="G354" s="1">
        <f>I353*'IB.SH Mikrokredit'!$D$8/12</f>
        <v>0</v>
      </c>
      <c r="H354" s="1">
        <f t="shared" si="45"/>
        <v>0</v>
      </c>
      <c r="I354" s="1">
        <f t="shared" si="46"/>
        <v>0</v>
      </c>
    </row>
    <row r="355" spans="3:9" x14ac:dyDescent="0.25">
      <c r="C355" t="s">
        <v>15</v>
      </c>
      <c r="D355" t="s">
        <v>41</v>
      </c>
      <c r="F355" s="1">
        <f t="shared" si="47"/>
        <v>0</v>
      </c>
      <c r="G355" s="1">
        <f>I354*'IB.SH Mikrokredit'!$D$8/12</f>
        <v>0</v>
      </c>
      <c r="H355" s="1">
        <f t="shared" si="45"/>
        <v>0</v>
      </c>
      <c r="I355" s="1">
        <f t="shared" si="46"/>
        <v>0</v>
      </c>
    </row>
    <row r="356" spans="3:9" x14ac:dyDescent="0.25">
      <c r="C356" t="s">
        <v>15</v>
      </c>
      <c r="D356" t="s">
        <v>41</v>
      </c>
      <c r="F356" s="1">
        <f t="shared" si="47"/>
        <v>0</v>
      </c>
      <c r="G356" s="1">
        <f>I355*'IB.SH Mikrokredit'!$D$8/12</f>
        <v>0</v>
      </c>
      <c r="H356" s="1">
        <f t="shared" si="45"/>
        <v>0</v>
      </c>
      <c r="I356" s="1">
        <f t="shared" si="46"/>
        <v>0</v>
      </c>
    </row>
    <row r="357" spans="3:9" x14ac:dyDescent="0.25">
      <c r="C357" t="s">
        <v>15</v>
      </c>
      <c r="D357" t="s">
        <v>41</v>
      </c>
      <c r="F357" s="1">
        <f t="shared" si="47"/>
        <v>0</v>
      </c>
      <c r="G357" s="1">
        <f>I356*'IB.SH Mikrokredit'!$D$8/12</f>
        <v>0</v>
      </c>
      <c r="H357" s="1">
        <f t="shared" si="45"/>
        <v>0</v>
      </c>
      <c r="I357" s="1">
        <f t="shared" si="46"/>
        <v>0</v>
      </c>
    </row>
    <row r="358" spans="3:9" x14ac:dyDescent="0.25">
      <c r="C358" t="s">
        <v>15</v>
      </c>
      <c r="D358" t="s">
        <v>41</v>
      </c>
      <c r="F358" s="1">
        <f t="shared" si="47"/>
        <v>0</v>
      </c>
      <c r="G358" s="1">
        <f>I357*'IB.SH Mikrokredit'!$D$8/12</f>
        <v>0</v>
      </c>
      <c r="H358" s="1">
        <f t="shared" si="45"/>
        <v>0</v>
      </c>
      <c r="I358" s="1">
        <f t="shared" si="46"/>
        <v>0</v>
      </c>
    </row>
    <row r="359" spans="3:9" x14ac:dyDescent="0.25">
      <c r="C359" t="s">
        <v>16</v>
      </c>
      <c r="D359" s="10" t="s">
        <v>39</v>
      </c>
      <c r="E359" s="10"/>
      <c r="F359" s="10"/>
      <c r="G359" s="11">
        <f>I359*'IB.SH Mikrokredit'!$D$8/12</f>
        <v>0</v>
      </c>
      <c r="H359" s="11">
        <f>F359+G359</f>
        <v>0</v>
      </c>
      <c r="I359" s="11">
        <f>$H$4</f>
        <v>0</v>
      </c>
    </row>
    <row r="360" spans="3:9" x14ac:dyDescent="0.25">
      <c r="C360" t="s">
        <v>16</v>
      </c>
      <c r="D360" t="s">
        <v>40</v>
      </c>
      <c r="G360" s="1">
        <f>I359*'IB.SH Mikrokredit'!$D$8/12</f>
        <v>0</v>
      </c>
      <c r="H360" s="1">
        <f t="shared" ref="H360" si="48">F360+G360</f>
        <v>0</v>
      </c>
      <c r="I360" s="1">
        <f>I359-F360</f>
        <v>0</v>
      </c>
    </row>
    <row r="361" spans="3:9" x14ac:dyDescent="0.25">
      <c r="C361" t="s">
        <v>16</v>
      </c>
      <c r="D361" t="s">
        <v>40</v>
      </c>
      <c r="F361" s="1"/>
      <c r="G361" s="1">
        <f>I360*'IB.SH Mikrokredit'!$D$8/12</f>
        <v>0</v>
      </c>
      <c r="H361" s="1">
        <f t="shared" ref="H361:H383" si="49">F361+G361</f>
        <v>0</v>
      </c>
      <c r="I361" s="1">
        <f t="shared" ref="I361:I383" si="50">I360-F361</f>
        <v>0</v>
      </c>
    </row>
    <row r="362" spans="3:9" x14ac:dyDescent="0.25">
      <c r="C362" t="s">
        <v>16</v>
      </c>
      <c r="D362" t="s">
        <v>40</v>
      </c>
      <c r="F362" s="1"/>
      <c r="G362" s="1">
        <f>I361*'IB.SH Mikrokredit'!$D$8/12</f>
        <v>0</v>
      </c>
      <c r="H362" s="1">
        <f t="shared" si="49"/>
        <v>0</v>
      </c>
      <c r="I362" s="1">
        <f t="shared" si="50"/>
        <v>0</v>
      </c>
    </row>
    <row r="363" spans="3:9" x14ac:dyDescent="0.25">
      <c r="C363" t="s">
        <v>16</v>
      </c>
      <c r="D363" t="s">
        <v>40</v>
      </c>
      <c r="F363" s="1"/>
      <c r="G363" s="1">
        <f>I362*'IB.SH Mikrokredit'!$D$8/12</f>
        <v>0</v>
      </c>
      <c r="H363" s="1">
        <f t="shared" si="49"/>
        <v>0</v>
      </c>
      <c r="I363" s="1">
        <f t="shared" si="50"/>
        <v>0</v>
      </c>
    </row>
    <row r="364" spans="3:9" x14ac:dyDescent="0.25">
      <c r="C364" t="s">
        <v>16</v>
      </c>
      <c r="D364" t="s">
        <v>40</v>
      </c>
      <c r="F364" s="1"/>
      <c r="G364" s="1">
        <f>I363*'IB.SH Mikrokredit'!$D$8/12</f>
        <v>0</v>
      </c>
      <c r="H364" s="1">
        <f t="shared" si="49"/>
        <v>0</v>
      </c>
      <c r="I364" s="1">
        <f t="shared" si="50"/>
        <v>0</v>
      </c>
    </row>
    <row r="365" spans="3:9" x14ac:dyDescent="0.25">
      <c r="C365" t="s">
        <v>16</v>
      </c>
      <c r="D365" t="s">
        <v>40</v>
      </c>
      <c r="F365" s="1"/>
      <c r="G365" s="1">
        <f>I364*'IB.SH Mikrokredit'!$D$8/12</f>
        <v>0</v>
      </c>
      <c r="H365" s="1">
        <f t="shared" si="49"/>
        <v>0</v>
      </c>
      <c r="I365" s="1">
        <f t="shared" si="50"/>
        <v>0</v>
      </c>
    </row>
    <row r="366" spans="3:9" x14ac:dyDescent="0.25">
      <c r="C366" t="s">
        <v>16</v>
      </c>
      <c r="D366" t="s">
        <v>40</v>
      </c>
      <c r="F366" s="1"/>
      <c r="G366" s="1">
        <f>I365*'IB.SH Mikrokredit'!$D$8/12</f>
        <v>0</v>
      </c>
      <c r="H366" s="1">
        <f t="shared" si="49"/>
        <v>0</v>
      </c>
      <c r="I366" s="1">
        <f t="shared" si="50"/>
        <v>0</v>
      </c>
    </row>
    <row r="367" spans="3:9" x14ac:dyDescent="0.25">
      <c r="C367" t="s">
        <v>16</v>
      </c>
      <c r="D367" t="s">
        <v>40</v>
      </c>
      <c r="F367" s="1"/>
      <c r="G367" s="1">
        <f>I366*'IB.SH Mikrokredit'!$D$8/12</f>
        <v>0</v>
      </c>
      <c r="H367" s="1">
        <f t="shared" si="49"/>
        <v>0</v>
      </c>
      <c r="I367" s="1">
        <f t="shared" si="50"/>
        <v>0</v>
      </c>
    </row>
    <row r="368" spans="3:9" x14ac:dyDescent="0.25">
      <c r="C368" t="s">
        <v>16</v>
      </c>
      <c r="D368" t="s">
        <v>40</v>
      </c>
      <c r="F368" s="1"/>
      <c r="G368" s="1">
        <f>I367*'IB.SH Mikrokredit'!$D$8/12</f>
        <v>0</v>
      </c>
      <c r="H368" s="1">
        <f t="shared" si="49"/>
        <v>0</v>
      </c>
      <c r="I368" s="1">
        <f t="shared" si="50"/>
        <v>0</v>
      </c>
    </row>
    <row r="369" spans="3:9" x14ac:dyDescent="0.25">
      <c r="C369" t="s">
        <v>16</v>
      </c>
      <c r="D369" t="s">
        <v>40</v>
      </c>
      <c r="F369" s="1"/>
      <c r="G369" s="1">
        <f>I368*'IB.SH Mikrokredit'!$D$8/12</f>
        <v>0</v>
      </c>
      <c r="H369" s="1">
        <f t="shared" si="49"/>
        <v>0</v>
      </c>
      <c r="I369" s="1">
        <f t="shared" si="50"/>
        <v>0</v>
      </c>
    </row>
    <row r="370" spans="3:9" x14ac:dyDescent="0.25">
      <c r="C370" t="s">
        <v>16</v>
      </c>
      <c r="D370" t="s">
        <v>40</v>
      </c>
      <c r="F370" s="1"/>
      <c r="G370" s="1">
        <f>I369*'IB.SH Mikrokredit'!$D$8/12</f>
        <v>0</v>
      </c>
      <c r="H370" s="1">
        <f t="shared" si="49"/>
        <v>0</v>
      </c>
      <c r="I370" s="1">
        <f t="shared" si="50"/>
        <v>0</v>
      </c>
    </row>
    <row r="371" spans="3:9" x14ac:dyDescent="0.25">
      <c r="C371" t="s">
        <v>16</v>
      </c>
      <c r="D371" t="s">
        <v>40</v>
      </c>
      <c r="F371" s="1">
        <f t="shared" ref="F371:F383" si="51">$H$2</f>
        <v>0</v>
      </c>
      <c r="G371" s="1">
        <f>I370*'IB.SH Mikrokredit'!$D$8/12</f>
        <v>0</v>
      </c>
      <c r="H371" s="1">
        <f t="shared" si="49"/>
        <v>0</v>
      </c>
      <c r="I371" s="1">
        <f t="shared" si="50"/>
        <v>0</v>
      </c>
    </row>
    <row r="372" spans="3:9" x14ac:dyDescent="0.25">
      <c r="C372" t="s">
        <v>16</v>
      </c>
      <c r="D372" t="s">
        <v>41</v>
      </c>
      <c r="F372" s="1">
        <f t="shared" si="51"/>
        <v>0</v>
      </c>
      <c r="G372" s="1">
        <f>I371*'IB.SH Mikrokredit'!$D$8/12</f>
        <v>0</v>
      </c>
      <c r="H372" s="1">
        <f t="shared" si="49"/>
        <v>0</v>
      </c>
      <c r="I372" s="1">
        <f t="shared" si="50"/>
        <v>0</v>
      </c>
    </row>
    <row r="373" spans="3:9" x14ac:dyDescent="0.25">
      <c r="C373" t="s">
        <v>16</v>
      </c>
      <c r="D373" t="s">
        <v>41</v>
      </c>
      <c r="F373" s="1">
        <f t="shared" si="51"/>
        <v>0</v>
      </c>
      <c r="G373" s="1">
        <f>I372*'IB.SH Mikrokredit'!$D$8/12</f>
        <v>0</v>
      </c>
      <c r="H373" s="1">
        <f t="shared" si="49"/>
        <v>0</v>
      </c>
      <c r="I373" s="1">
        <f t="shared" si="50"/>
        <v>0</v>
      </c>
    </row>
    <row r="374" spans="3:9" x14ac:dyDescent="0.25">
      <c r="C374" t="s">
        <v>16</v>
      </c>
      <c r="D374" t="s">
        <v>41</v>
      </c>
      <c r="F374" s="1">
        <f t="shared" si="51"/>
        <v>0</v>
      </c>
      <c r="G374" s="1">
        <f>I373*'IB.SH Mikrokredit'!$D$8/12</f>
        <v>0</v>
      </c>
      <c r="H374" s="1">
        <f t="shared" si="49"/>
        <v>0</v>
      </c>
      <c r="I374" s="1">
        <f t="shared" si="50"/>
        <v>0</v>
      </c>
    </row>
    <row r="375" spans="3:9" x14ac:dyDescent="0.25">
      <c r="C375" t="s">
        <v>16</v>
      </c>
      <c r="D375" t="s">
        <v>41</v>
      </c>
      <c r="F375" s="1">
        <f t="shared" si="51"/>
        <v>0</v>
      </c>
      <c r="G375" s="1">
        <f>I374*'IB.SH Mikrokredit'!$D$8/12</f>
        <v>0</v>
      </c>
      <c r="H375" s="1">
        <f t="shared" si="49"/>
        <v>0</v>
      </c>
      <c r="I375" s="1">
        <f t="shared" si="50"/>
        <v>0</v>
      </c>
    </row>
    <row r="376" spans="3:9" x14ac:dyDescent="0.25">
      <c r="C376" t="s">
        <v>16</v>
      </c>
      <c r="D376" t="s">
        <v>41</v>
      </c>
      <c r="F376" s="1">
        <f t="shared" si="51"/>
        <v>0</v>
      </c>
      <c r="G376" s="1">
        <f>I375*'IB.SH Mikrokredit'!$D$8/12</f>
        <v>0</v>
      </c>
      <c r="H376" s="1">
        <f t="shared" si="49"/>
        <v>0</v>
      </c>
      <c r="I376" s="1">
        <f t="shared" si="50"/>
        <v>0</v>
      </c>
    </row>
    <row r="377" spans="3:9" x14ac:dyDescent="0.25">
      <c r="C377" t="s">
        <v>16</v>
      </c>
      <c r="D377" t="s">
        <v>41</v>
      </c>
      <c r="F377" s="1">
        <f t="shared" si="51"/>
        <v>0</v>
      </c>
      <c r="G377" s="1">
        <f>I376*'IB.SH Mikrokredit'!$D$8/12</f>
        <v>0</v>
      </c>
      <c r="H377" s="1">
        <f t="shared" si="49"/>
        <v>0</v>
      </c>
      <c r="I377" s="1">
        <f t="shared" si="50"/>
        <v>0</v>
      </c>
    </row>
    <row r="378" spans="3:9" x14ac:dyDescent="0.25">
      <c r="C378" t="s">
        <v>16</v>
      </c>
      <c r="D378" t="s">
        <v>41</v>
      </c>
      <c r="F378" s="1">
        <f t="shared" si="51"/>
        <v>0</v>
      </c>
      <c r="G378" s="1">
        <f>I377*'IB.SH Mikrokredit'!$D$8/12</f>
        <v>0</v>
      </c>
      <c r="H378" s="1">
        <f t="shared" si="49"/>
        <v>0</v>
      </c>
      <c r="I378" s="1">
        <f t="shared" si="50"/>
        <v>0</v>
      </c>
    </row>
    <row r="379" spans="3:9" x14ac:dyDescent="0.25">
      <c r="C379" t="s">
        <v>16</v>
      </c>
      <c r="D379" t="s">
        <v>41</v>
      </c>
      <c r="F379" s="1">
        <f t="shared" si="51"/>
        <v>0</v>
      </c>
      <c r="G379" s="1">
        <f>I378*'IB.SH Mikrokredit'!$D$8/12</f>
        <v>0</v>
      </c>
      <c r="H379" s="1">
        <f t="shared" si="49"/>
        <v>0</v>
      </c>
      <c r="I379" s="1">
        <f t="shared" si="50"/>
        <v>0</v>
      </c>
    </row>
    <row r="380" spans="3:9" x14ac:dyDescent="0.25">
      <c r="C380" t="s">
        <v>16</v>
      </c>
      <c r="D380" t="s">
        <v>41</v>
      </c>
      <c r="F380" s="1">
        <f t="shared" si="51"/>
        <v>0</v>
      </c>
      <c r="G380" s="1">
        <f>I379*'IB.SH Mikrokredit'!$D$8/12</f>
        <v>0</v>
      </c>
      <c r="H380" s="1">
        <f t="shared" si="49"/>
        <v>0</v>
      </c>
      <c r="I380" s="1">
        <f t="shared" si="50"/>
        <v>0</v>
      </c>
    </row>
    <row r="381" spans="3:9" x14ac:dyDescent="0.25">
      <c r="C381" t="s">
        <v>16</v>
      </c>
      <c r="D381" t="s">
        <v>41</v>
      </c>
      <c r="F381" s="1">
        <f t="shared" si="51"/>
        <v>0</v>
      </c>
      <c r="G381" s="1">
        <f>I380*'IB.SH Mikrokredit'!$D$8/12</f>
        <v>0</v>
      </c>
      <c r="H381" s="1">
        <f t="shared" si="49"/>
        <v>0</v>
      </c>
      <c r="I381" s="1">
        <f t="shared" si="50"/>
        <v>0</v>
      </c>
    </row>
    <row r="382" spans="3:9" x14ac:dyDescent="0.25">
      <c r="C382" t="s">
        <v>16</v>
      </c>
      <c r="D382" t="s">
        <v>41</v>
      </c>
      <c r="F382" s="1">
        <f t="shared" si="51"/>
        <v>0</v>
      </c>
      <c r="G382" s="1">
        <f>I381*'IB.SH Mikrokredit'!$D$8/12</f>
        <v>0</v>
      </c>
      <c r="H382" s="1">
        <f t="shared" si="49"/>
        <v>0</v>
      </c>
      <c r="I382" s="1">
        <f t="shared" si="50"/>
        <v>0</v>
      </c>
    </row>
    <row r="383" spans="3:9" x14ac:dyDescent="0.25">
      <c r="C383" t="s">
        <v>16</v>
      </c>
      <c r="D383" t="s">
        <v>41</v>
      </c>
      <c r="F383" s="1">
        <f t="shared" si="51"/>
        <v>0</v>
      </c>
      <c r="G383" s="1">
        <f>I382*'IB.SH Mikrokredit'!$D$8/12</f>
        <v>0</v>
      </c>
      <c r="H383" s="1">
        <f t="shared" si="49"/>
        <v>0</v>
      </c>
      <c r="I383" s="1">
        <f t="shared" si="50"/>
        <v>0</v>
      </c>
    </row>
  </sheetData>
  <phoneticPr fontId="9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IB.SH Mikrokredit</vt:lpstr>
      <vt:lpstr>Umrechnungen</vt:lpstr>
    </vt:vector>
  </TitlesOfParts>
  <Company>IB.SH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Schönbeck, Birgit</dc:creator>
  <cp:keywords>keine MaRisk Relevanz</cp:keywords>
  <cp:lastModifiedBy>Schönbeck, Birgit</cp:lastModifiedBy>
  <cp:lastPrinted>2026-03-12T09:39:02Z</cp:lastPrinted>
  <dcterms:created xsi:type="dcterms:W3CDTF">2025-05-21T10:37:15Z</dcterms:created>
  <dcterms:modified xsi:type="dcterms:W3CDTF">2026-07-30T08:25:05Z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ileID">
    <vt:lpwstr>00000000001a6a9fd41d8cd98f00b204e9800998ecf8427e31be0be0f1616131ff38450d8b0f7e807ed5b6d4a37f1035beaf463f1ade1129</vt:lpwstr>
  </property>
  <property fmtid="{D5CDD505-2E9C-101B-9397-08002B2CF9AE}" pid="3" name="aOPM-ID">
    <vt:lpwstr>1:f478538e-d2aa-45a3-9ae4-000001731231:8bd38e2c5b10b217138a8ccf60aa192b</vt:lpwstr>
  </property>
</Properties>
</file>